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26320" windowHeight="10780" activeTab="1"/>
  </bookViews>
  <sheets>
    <sheet name="angabe" sheetId="1" r:id="rId1"/>
    <sheet name="lösung" sheetId="2" r:id="rId2"/>
  </sheets>
  <definedNames>
    <definedName name="_xlnm.Print_Area" localSheetId="1">'lösung'!$A$1:$M$22</definedName>
  </definedNames>
  <calcPr fullCalcOnLoad="1"/>
</workbook>
</file>

<file path=xl/sharedStrings.xml><?xml version="1.0" encoding="utf-8"?>
<sst xmlns="http://schemas.openxmlformats.org/spreadsheetml/2006/main" count="40" uniqueCount="25">
  <si>
    <t>Aufwand / Ertrag</t>
  </si>
  <si>
    <t>Betrag</t>
  </si>
  <si>
    <t>Überleitung</t>
  </si>
  <si>
    <t>Kosten</t>
  </si>
  <si>
    <t>Werbeaufwand</t>
  </si>
  <si>
    <t>Personalaufwand</t>
  </si>
  <si>
    <t>Energieaufwand</t>
  </si>
  <si>
    <t>Instandhaltung</t>
  </si>
  <si>
    <t>Zinsaufwand</t>
  </si>
  <si>
    <t>Summe Aufwand / Kosten</t>
  </si>
  <si>
    <t>Betriebsüberleitungsbogen "Massagestudio Diabel"</t>
  </si>
  <si>
    <t>Abschreibung</t>
  </si>
  <si>
    <t>Sonstiger Aufwand</t>
  </si>
  <si>
    <t>Verkaufte Einheiten</t>
  </si>
  <si>
    <t>Kosten/Einheit</t>
  </si>
  <si>
    <t>kalk. Unternehmerlohn</t>
  </si>
  <si>
    <t>Stundenlohn Angestellte:</t>
  </si>
  <si>
    <t>Herr Diabel:</t>
  </si>
  <si>
    <t>Frau Diabel:</t>
  </si>
  <si>
    <t>Tochter Diabel:</t>
  </si>
  <si>
    <t>Wochen</t>
  </si>
  <si>
    <t>Monate</t>
  </si>
  <si>
    <t>kalk. Zinsen</t>
  </si>
  <si>
    <t>Betriebsergebnis</t>
  </si>
  <si>
    <t>Erlöse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</si>
</sst>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4" fontId="1" fillId="0" borderId="10" xfId="0" applyNumberFormat="1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zoomScale="90" zoomScaleNormal="90" workbookViewId="0" topLeftCell="A1">
      <selection activeCell="B11" sqref="B11"/>
    </sheetView>
  </sheetViews>
  <sheetFormatPr defaultColWidth="11.57421875" defaultRowHeight="12.75"/>
  <cols>
    <col min="1" max="1" width="45.28125" style="1" customWidth="1"/>
    <col min="2" max="2" width="20.421875" style="1" customWidth="1"/>
    <col min="3" max="3" width="23.140625" style="1" customWidth="1"/>
    <col min="4" max="4" width="20.140625" style="1" customWidth="1"/>
    <col min="5" max="16384" width="11.421875" style="1" customWidth="1"/>
  </cols>
  <sheetData>
    <row r="1" ht="22.5">
      <c r="A1" s="5" t="s">
        <v>10</v>
      </c>
    </row>
    <row r="3" spans="1:4" ht="21">
      <c r="A3" s="4" t="s">
        <v>0</v>
      </c>
      <c r="B3" s="4" t="s">
        <v>1</v>
      </c>
      <c r="C3" s="4" t="s">
        <v>2</v>
      </c>
      <c r="D3" s="4" t="s">
        <v>3</v>
      </c>
    </row>
    <row r="4" spans="1:4" ht="21">
      <c r="A4" s="2" t="s">
        <v>5</v>
      </c>
      <c r="B4" s="3">
        <v>30000</v>
      </c>
      <c r="C4" s="3"/>
      <c r="D4" s="3"/>
    </row>
    <row r="5" spans="1:4" ht="21">
      <c r="A5" s="2" t="s">
        <v>7</v>
      </c>
      <c r="B5" s="3">
        <v>15000</v>
      </c>
      <c r="C5" s="3"/>
      <c r="D5" s="3"/>
    </row>
    <row r="6" spans="1:4" ht="21">
      <c r="A6" s="2" t="s">
        <v>11</v>
      </c>
      <c r="B6" s="3">
        <v>20000</v>
      </c>
      <c r="C6" s="3"/>
      <c r="D6" s="3"/>
    </row>
    <row r="7" spans="1:4" ht="21">
      <c r="A7" s="2" t="s">
        <v>4</v>
      </c>
      <c r="B7" s="3">
        <v>4000</v>
      </c>
      <c r="C7" s="3"/>
      <c r="D7" s="3"/>
    </row>
    <row r="8" spans="1:4" ht="21">
      <c r="A8" s="2" t="s">
        <v>6</v>
      </c>
      <c r="B8" s="3">
        <v>8000</v>
      </c>
      <c r="C8" s="3"/>
      <c r="D8" s="3"/>
    </row>
    <row r="9" spans="1:4" ht="21">
      <c r="A9" s="2" t="s">
        <v>12</v>
      </c>
      <c r="B9" s="3">
        <v>13000</v>
      </c>
      <c r="C9" s="3"/>
      <c r="D9" s="3"/>
    </row>
    <row r="10" spans="1:4" ht="21">
      <c r="A10" s="2" t="s">
        <v>8</v>
      </c>
      <c r="B10" s="3">
        <v>9000</v>
      </c>
      <c r="C10" s="3"/>
      <c r="D10" s="3"/>
    </row>
    <row r="11" spans="1:4" ht="21">
      <c r="A11" s="2"/>
      <c r="B11" s="3"/>
      <c r="C11" s="3"/>
      <c r="D11" s="3"/>
    </row>
    <row r="12" spans="1:4" ht="21">
      <c r="A12" s="2"/>
      <c r="B12" s="3"/>
      <c r="C12" s="3"/>
      <c r="D12" s="3"/>
    </row>
    <row r="13" spans="1:4" ht="21">
      <c r="A13" s="2"/>
      <c r="B13" s="3"/>
      <c r="C13" s="3"/>
      <c r="D13" s="3"/>
    </row>
    <row r="14" spans="1:4" ht="21">
      <c r="A14" s="2"/>
      <c r="B14" s="3"/>
      <c r="C14" s="3"/>
      <c r="D14" s="3"/>
    </row>
    <row r="15" spans="1:4" ht="21">
      <c r="A15" s="2" t="s">
        <v>9</v>
      </c>
      <c r="B15" s="3"/>
      <c r="C15" s="3"/>
      <c r="D15" s="3"/>
    </row>
    <row r="16" spans="1:4" ht="21">
      <c r="A16" s="2"/>
      <c r="B16" s="3"/>
      <c r="C16" s="3"/>
      <c r="D16" s="3"/>
    </row>
    <row r="17" spans="1:4" ht="21">
      <c r="A17" s="2" t="s">
        <v>13</v>
      </c>
      <c r="B17" s="3"/>
      <c r="C17" s="3"/>
      <c r="D17" s="3"/>
    </row>
    <row r="18" spans="1:4" ht="21">
      <c r="A18" s="2" t="s">
        <v>14</v>
      </c>
      <c r="B18" s="3"/>
      <c r="C18" s="3"/>
      <c r="D18" s="3"/>
    </row>
    <row r="19" spans="1:4" ht="21">
      <c r="A19" s="2"/>
      <c r="B19" s="3"/>
      <c r="C19" s="3"/>
      <c r="D1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zoomScale="90" zoomScaleNormal="90" workbookViewId="0" topLeftCell="A1">
      <selection activeCell="A1" sqref="A1:M22"/>
    </sheetView>
  </sheetViews>
  <sheetFormatPr defaultColWidth="11.57421875" defaultRowHeight="12.75"/>
  <cols>
    <col min="1" max="1" width="45.28125" style="1" customWidth="1"/>
    <col min="2" max="2" width="20.421875" style="1" customWidth="1"/>
    <col min="3" max="3" width="23.140625" style="1" customWidth="1"/>
    <col min="4" max="4" width="20.140625" style="1" customWidth="1"/>
    <col min="5" max="16384" width="11.421875" style="1" customWidth="1"/>
  </cols>
  <sheetData>
    <row r="1" ht="22.5">
      <c r="A1" s="5" t="s">
        <v>10</v>
      </c>
    </row>
    <row r="3" spans="1:4" ht="21">
      <c r="A3" s="4" t="s">
        <v>0</v>
      </c>
      <c r="B3" s="4" t="s">
        <v>1</v>
      </c>
      <c r="C3" s="4" t="s">
        <v>2</v>
      </c>
      <c r="D3" s="4" t="s">
        <v>3</v>
      </c>
    </row>
    <row r="4" spans="1:4" ht="21">
      <c r="A4" s="2" t="s">
        <v>5</v>
      </c>
      <c r="B4" s="3">
        <v>30000</v>
      </c>
      <c r="C4" s="3">
        <f>D4-B4</f>
        <v>580</v>
      </c>
      <c r="D4" s="3">
        <f>ROUND((B4-600)*1.04,-1)</f>
        <v>30580</v>
      </c>
    </row>
    <row r="5" spans="1:4" ht="21">
      <c r="A5" s="2" t="s">
        <v>7</v>
      </c>
      <c r="B5" s="3">
        <v>15000</v>
      </c>
      <c r="C5" s="3">
        <f>D5-B5</f>
        <v>-13500</v>
      </c>
      <c r="D5" s="3">
        <f>B5/10</f>
        <v>1500</v>
      </c>
    </row>
    <row r="6" spans="1:4" ht="21">
      <c r="A6" s="2" t="s">
        <v>11</v>
      </c>
      <c r="B6" s="3">
        <v>20000</v>
      </c>
      <c r="C6" s="3"/>
      <c r="D6" s="3">
        <f>B6</f>
        <v>20000</v>
      </c>
    </row>
    <row r="7" spans="1:4" ht="21">
      <c r="A7" s="2" t="s">
        <v>4</v>
      </c>
      <c r="B7" s="3">
        <v>4000</v>
      </c>
      <c r="C7" s="3">
        <f>D7-B7</f>
        <v>500</v>
      </c>
      <c r="D7" s="3">
        <f>(B7/2)+(5000/2)</f>
        <v>4500</v>
      </c>
    </row>
    <row r="8" spans="1:4" ht="21">
      <c r="A8" s="2" t="s">
        <v>6</v>
      </c>
      <c r="B8" s="3">
        <v>8000</v>
      </c>
      <c r="C8" s="3">
        <f>D8-B8</f>
        <v>1500</v>
      </c>
      <c r="D8" s="3">
        <f>B8*0.25+(B8*0.75/0.8)</f>
        <v>9500</v>
      </c>
    </row>
    <row r="9" spans="1:4" ht="21">
      <c r="A9" s="2" t="s">
        <v>12</v>
      </c>
      <c r="B9" s="3">
        <v>13000</v>
      </c>
      <c r="C9" s="3">
        <f>D9-B9</f>
        <v>-1500</v>
      </c>
      <c r="D9" s="3">
        <f>B9-1500</f>
        <v>11500</v>
      </c>
    </row>
    <row r="10" spans="1:4" ht="21">
      <c r="A10" s="2" t="s">
        <v>8</v>
      </c>
      <c r="B10" s="3">
        <v>9000</v>
      </c>
      <c r="C10" s="3"/>
      <c r="D10" s="3">
        <f>B10</f>
        <v>9000</v>
      </c>
    </row>
    <row r="11" spans="1:10" ht="21">
      <c r="A11" s="2" t="s">
        <v>15</v>
      </c>
      <c r="B11" s="3"/>
      <c r="C11" s="3">
        <f>K17</f>
        <v>69090</v>
      </c>
      <c r="D11" s="3">
        <f>K17</f>
        <v>69090</v>
      </c>
      <c r="F11" s="1" t="s">
        <v>16</v>
      </c>
      <c r="J11" s="1">
        <f>1050/30/4.33</f>
        <v>8.083140877598153</v>
      </c>
    </row>
    <row r="12" spans="1:4" ht="21">
      <c r="A12" s="2" t="s">
        <v>22</v>
      </c>
      <c r="B12" s="3"/>
      <c r="C12" s="3">
        <v>7200</v>
      </c>
      <c r="D12" s="3">
        <v>7200</v>
      </c>
    </row>
    <row r="13" spans="1:11" ht="21">
      <c r="A13" s="2"/>
      <c r="B13" s="3"/>
      <c r="C13" s="3"/>
      <c r="D13" s="3"/>
      <c r="F13" s="1" t="s">
        <v>17</v>
      </c>
      <c r="I13" s="1">
        <v>50</v>
      </c>
      <c r="J13" s="1">
        <v>2</v>
      </c>
      <c r="K13" s="1">
        <f>J11*I13*J13*4.33*14</f>
        <v>49000</v>
      </c>
    </row>
    <row r="14" spans="1:13" ht="21">
      <c r="A14" s="2"/>
      <c r="B14" s="3"/>
      <c r="C14" s="3"/>
      <c r="D14" s="3"/>
      <c r="F14" s="1" t="s">
        <v>18</v>
      </c>
      <c r="I14" s="1">
        <v>20</v>
      </c>
      <c r="J14" s="1">
        <v>1.5</v>
      </c>
      <c r="K14" s="1">
        <f>J11*I14*J14*4.33*14</f>
        <v>14700.000000000004</v>
      </c>
      <c r="M14" s="1">
        <f>J11*J14*I14*F19*F20</f>
        <v>14700</v>
      </c>
    </row>
    <row r="15" spans="1:11" ht="21">
      <c r="A15" s="2" t="s">
        <v>9</v>
      </c>
      <c r="B15" s="3"/>
      <c r="C15" s="3"/>
      <c r="D15" s="3">
        <f>SUM(D4:D12)</f>
        <v>162870</v>
      </c>
      <c r="F15" s="1" t="s">
        <v>19</v>
      </c>
      <c r="I15" s="1">
        <v>10</v>
      </c>
      <c r="J15" s="1">
        <v>1.1</v>
      </c>
      <c r="K15" s="1">
        <f>J11*I15*J15*4.33*14</f>
        <v>5390.000000000001</v>
      </c>
    </row>
    <row r="16" spans="1:4" ht="21">
      <c r="A16" s="2"/>
      <c r="B16" s="3"/>
      <c r="C16" s="3"/>
      <c r="D16" s="3"/>
    </row>
    <row r="17" spans="1:11" ht="21">
      <c r="A17" s="2" t="s">
        <v>13</v>
      </c>
      <c r="B17" s="3"/>
      <c r="C17" s="3"/>
      <c r="D17" s="3">
        <v>8000</v>
      </c>
      <c r="K17" s="1">
        <f>SUM(K13:K15)</f>
        <v>69090</v>
      </c>
    </row>
    <row r="18" spans="1:4" ht="21">
      <c r="A18" s="2" t="s">
        <v>14</v>
      </c>
      <c r="B18" s="3"/>
      <c r="C18" s="3"/>
      <c r="D18" s="6">
        <f>D15/D17</f>
        <v>20.35875</v>
      </c>
    </row>
    <row r="19" spans="1:7" ht="21">
      <c r="A19" s="2" t="s">
        <v>24</v>
      </c>
      <c r="B19" s="3"/>
      <c r="C19" s="3"/>
      <c r="D19" s="3">
        <v>150000</v>
      </c>
      <c r="F19" s="1">
        <v>4.33</v>
      </c>
      <c r="G19" s="1" t="s">
        <v>20</v>
      </c>
    </row>
    <row r="20" spans="1:7" ht="21">
      <c r="A20" s="2"/>
      <c r="B20" s="3"/>
      <c r="C20" s="3"/>
      <c r="D20" s="3"/>
      <c r="F20" s="1">
        <v>14</v>
      </c>
      <c r="G20" s="1" t="s">
        <v>21</v>
      </c>
    </row>
    <row r="21" spans="1:4" ht="21">
      <c r="A21" s="2" t="s">
        <v>23</v>
      </c>
      <c r="B21" s="3"/>
      <c r="C21" s="3"/>
      <c r="D21" s="3">
        <f>D19-D15</f>
        <v>-12870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Fröhlich</dc:creator>
  <cp:keywords/>
  <dc:description/>
  <cp:lastModifiedBy>werner holzheu</cp:lastModifiedBy>
  <cp:lastPrinted>2020-01-15T14:37:50Z</cp:lastPrinted>
  <dcterms:created xsi:type="dcterms:W3CDTF">2004-11-07T14:00:21Z</dcterms:created>
  <dcterms:modified xsi:type="dcterms:W3CDTF">2020-01-15T14:47:36Z</dcterms:modified>
  <cp:category/>
  <cp:version/>
  <cp:contentType/>
  <cp:contentStatus/>
</cp:coreProperties>
</file>