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0" yWindow="0" windowWidth="25600" windowHeight="14720" tabRatio="500"/>
  </bookViews>
  <sheets>
    <sheet name="Blat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4" i="1" l="1"/>
  <c r="B23" i="1"/>
  <c r="B24" i="1"/>
  <c r="E7" i="1"/>
  <c r="F7" i="1"/>
  <c r="B95" i="1"/>
  <c r="B91" i="1"/>
  <c r="E91" i="1"/>
  <c r="B88" i="1"/>
  <c r="E88" i="1"/>
  <c r="B85" i="1"/>
  <c r="E85" i="1"/>
  <c r="D76" i="1"/>
  <c r="B80" i="1"/>
  <c r="E80" i="1"/>
  <c r="B76" i="1"/>
  <c r="B78" i="1"/>
  <c r="E78" i="1"/>
  <c r="B68" i="1"/>
  <c r="D68" i="1"/>
  <c r="D69" i="1"/>
  <c r="D70" i="1"/>
  <c r="B72" i="1"/>
  <c r="E72" i="1"/>
  <c r="B60" i="1"/>
  <c r="D60" i="1"/>
  <c r="D61" i="1"/>
  <c r="D62" i="1"/>
  <c r="D63" i="1"/>
  <c r="D64" i="1"/>
  <c r="B66" i="1"/>
  <c r="E66" i="1"/>
  <c r="C53" i="1"/>
  <c r="D53" i="1"/>
  <c r="D55" i="1"/>
  <c r="E56" i="1"/>
  <c r="B56" i="1"/>
  <c r="E49" i="1"/>
  <c r="B41" i="1"/>
  <c r="B42" i="1"/>
  <c r="B43" i="1"/>
  <c r="B39" i="1"/>
  <c r="D39" i="1"/>
  <c r="D43" i="1"/>
  <c r="E43" i="1"/>
  <c r="B45" i="1"/>
  <c r="E45" i="1"/>
  <c r="E35" i="1"/>
  <c r="B37" i="1"/>
  <c r="E37" i="1"/>
  <c r="E30" i="1"/>
  <c r="E28" i="1"/>
  <c r="E5" i="1"/>
  <c r="C9" i="1"/>
  <c r="E9" i="1"/>
  <c r="E10" i="1"/>
  <c r="E20" i="1"/>
  <c r="E15" i="1"/>
  <c r="B15" i="1"/>
  <c r="F9" i="1"/>
  <c r="E13" i="1"/>
  <c r="E6" i="1"/>
</calcChain>
</file>

<file path=xl/sharedStrings.xml><?xml version="1.0" encoding="utf-8"?>
<sst xmlns="http://schemas.openxmlformats.org/spreadsheetml/2006/main" count="116" uniqueCount="87">
  <si>
    <t>Hotel Edelweiss</t>
  </si>
  <si>
    <t>Anlagenverzeichnis</t>
  </si>
  <si>
    <t>BW 1.1.</t>
  </si>
  <si>
    <t>Jahresabschr.</t>
  </si>
  <si>
    <t>BW 31.12.</t>
  </si>
  <si>
    <t>Einrichtung</t>
  </si>
  <si>
    <t>Weinkühlanlage</t>
  </si>
  <si>
    <t>Geschirrspülmaschine</t>
  </si>
  <si>
    <t>Scanner</t>
  </si>
  <si>
    <t>AW</t>
  </si>
  <si>
    <t>...</t>
  </si>
  <si>
    <t>ND</t>
  </si>
  <si>
    <t>7 GWG</t>
  </si>
  <si>
    <t>/</t>
  </si>
  <si>
    <t>0 BGA</t>
  </si>
  <si>
    <t>7 AfA</t>
  </si>
  <si>
    <t>0BGA</t>
  </si>
  <si>
    <t>2 Kassa</t>
  </si>
  <si>
    <t>4 EaAV</t>
  </si>
  <si>
    <t>3 Ust</t>
  </si>
  <si>
    <t>7 RBW</t>
  </si>
  <si>
    <t>RBW</t>
  </si>
  <si>
    <t>1) BGA</t>
  </si>
  <si>
    <t>2 Gebäude</t>
  </si>
  <si>
    <t>0 Geb</t>
  </si>
  <si>
    <t>7 Instandh.</t>
  </si>
  <si>
    <t>4 akt. EL</t>
  </si>
  <si>
    <t>AfA alt</t>
  </si>
  <si>
    <t>AW/ND</t>
  </si>
  <si>
    <t>AW*AfA%</t>
  </si>
  <si>
    <t>BW/RND 1.1.</t>
  </si>
  <si>
    <t>BW</t>
  </si>
  <si>
    <t>RND</t>
  </si>
  <si>
    <t>0 Geb.</t>
  </si>
  <si>
    <t>Umbau 1Jh</t>
  </si>
  <si>
    <t>Neubau</t>
  </si>
  <si>
    <t>aEL</t>
  </si>
  <si>
    <t>a) AfA alt:</t>
  </si>
  <si>
    <t>b) RND 1.1.</t>
  </si>
  <si>
    <t>c) AfA neu</t>
  </si>
  <si>
    <t>3 Forderungen</t>
  </si>
  <si>
    <t>Forderung easyfly: uneinbringlich</t>
  </si>
  <si>
    <t>7 Abschr. Fo</t>
  </si>
  <si>
    <t>3 UST</t>
  </si>
  <si>
    <t>2 Easyfly</t>
  </si>
  <si>
    <t>Multiworkers: zweifelhaft</t>
  </si>
  <si>
    <t>EB</t>
  </si>
  <si>
    <t>AB</t>
  </si>
  <si>
    <t>7  Zuw. EWB</t>
  </si>
  <si>
    <t>2 EWB</t>
  </si>
  <si>
    <t>4 Vorräte</t>
  </si>
  <si>
    <t>9.5.</t>
  </si>
  <si>
    <t>23.9.</t>
  </si>
  <si>
    <t>5 Wein eins</t>
  </si>
  <si>
    <t>Abwertung</t>
  </si>
  <si>
    <t>Schwund</t>
  </si>
  <si>
    <t>7 Absch. Vorr</t>
  </si>
  <si>
    <t>5 Wein eins.</t>
  </si>
  <si>
    <t>Getr.</t>
  </si>
  <si>
    <t>Lebensm.</t>
  </si>
  <si>
    <t>5 Getr. Eins</t>
  </si>
  <si>
    <t>1 Getr. Vorr</t>
  </si>
  <si>
    <t>1 LM Vorr</t>
  </si>
  <si>
    <t>5 LM Eins</t>
  </si>
  <si>
    <t>5 Rechnungsabgrenzungen</t>
  </si>
  <si>
    <t xml:space="preserve">a) </t>
  </si>
  <si>
    <t>fVz</t>
  </si>
  <si>
    <t>4 Mietertr</t>
  </si>
  <si>
    <t>3 PRA</t>
  </si>
  <si>
    <t>b</t>
  </si>
  <si>
    <t>fRSt</t>
  </si>
  <si>
    <t>2 s.Ford</t>
  </si>
  <si>
    <t>8 Zinsetr</t>
  </si>
  <si>
    <t>c</t>
  </si>
  <si>
    <t>8 Zinsaufw.</t>
  </si>
  <si>
    <t>d</t>
  </si>
  <si>
    <t>3 Rückstellung</t>
  </si>
  <si>
    <t>2 Bank</t>
  </si>
  <si>
    <t>7 Aufw aus VP</t>
  </si>
  <si>
    <t>e</t>
  </si>
  <si>
    <t>7 RuB Aufw</t>
  </si>
  <si>
    <t>3 RST RUB</t>
  </si>
  <si>
    <t>0 Betriebsausst</t>
  </si>
  <si>
    <t>2 Vost</t>
  </si>
  <si>
    <t xml:space="preserve"> </t>
  </si>
  <si>
    <t>3 Lief...</t>
  </si>
  <si>
    <t>All in one Drucker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</si>
</sst>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0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43" fontId="0" fillId="0" borderId="0" xfId="1" applyFont="1"/>
    <xf numFmtId="43" fontId="0" fillId="0" borderId="0" xfId="0" applyNumberFormat="1"/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  <xf numFmtId="0" fontId="2" fillId="0" borderId="1" xfId="0" applyFont="1" applyBorder="1"/>
    <xf numFmtId="0" fontId="2" fillId="0" borderId="2" xfId="0" applyFont="1" applyBorder="1" applyAlignment="1">
      <alignment horizontal="right"/>
    </xf>
    <xf numFmtId="43" fontId="0" fillId="0" borderId="3" xfId="0" applyNumberFormat="1" applyBorder="1"/>
    <xf numFmtId="0" fontId="0" fillId="0" borderId="2" xfId="0" applyBorder="1"/>
    <xf numFmtId="0" fontId="3" fillId="0" borderId="0" xfId="0" applyFont="1"/>
    <xf numFmtId="0" fontId="0" fillId="2" borderId="0" xfId="0" applyFill="1"/>
    <xf numFmtId="43" fontId="0" fillId="2" borderId="0" xfId="1" applyFont="1" applyFill="1"/>
    <xf numFmtId="0" fontId="0" fillId="2" borderId="0" xfId="0" applyFill="1" applyAlignment="1">
      <alignment horizontal="center"/>
    </xf>
    <xf numFmtId="43" fontId="0" fillId="2" borderId="0" xfId="0" applyNumberFormat="1" applyFill="1"/>
    <xf numFmtId="0" fontId="2" fillId="2" borderId="0" xfId="0" applyFont="1" applyFill="1"/>
    <xf numFmtId="43" fontId="2" fillId="2" borderId="0" xfId="1" applyFont="1" applyFill="1"/>
    <xf numFmtId="0" fontId="2" fillId="2" borderId="0" xfId="0" applyFont="1" applyFill="1" applyAlignment="1">
      <alignment horizontal="center"/>
    </xf>
  </cellXfs>
  <cellStyles count="50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Besuchter Link" xfId="39" builtinId="9" hidden="1"/>
    <cellStyle name="Besuchter Link" xfId="41" builtinId="9" hidden="1"/>
    <cellStyle name="Besuchter Link" xfId="43" builtinId="9" hidden="1"/>
    <cellStyle name="Besuchter Link" xfId="45" builtinId="9" hidden="1"/>
    <cellStyle name="Besuchter Link" xfId="47" builtinId="9" hidden="1"/>
    <cellStyle name="Besuchter Link" xfId="49" builtinId="9" hidden="1"/>
    <cellStyle name="Dezimal" xfId="1" builtinId="3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tabSelected="1" workbookViewId="0">
      <selection activeCell="A9" sqref="A9"/>
    </sheetView>
  </sheetViews>
  <sheetFormatPr baseColWidth="10" defaultRowHeight="15" x14ac:dyDescent="0"/>
  <cols>
    <col min="2" max="2" width="11.5" bestFit="1" customWidth="1"/>
    <col min="5" max="5" width="11.5" bestFit="1" customWidth="1"/>
  </cols>
  <sheetData>
    <row r="1" spans="1:8">
      <c r="A1" t="s">
        <v>0</v>
      </c>
    </row>
    <row r="2" spans="1:8">
      <c r="A2" s="10" t="s">
        <v>22</v>
      </c>
    </row>
    <row r="3" spans="1:8">
      <c r="A3" t="s">
        <v>1</v>
      </c>
      <c r="B3" t="s">
        <v>11</v>
      </c>
      <c r="C3" t="s">
        <v>9</v>
      </c>
      <c r="D3" t="s">
        <v>2</v>
      </c>
      <c r="E3" t="s">
        <v>3</v>
      </c>
      <c r="F3" t="s">
        <v>4</v>
      </c>
    </row>
    <row r="4" spans="1:8" ht="34" customHeight="1">
      <c r="A4" s="3" t="s">
        <v>5</v>
      </c>
      <c r="B4" s="3">
        <v>10</v>
      </c>
      <c r="C4" s="3">
        <v>9500</v>
      </c>
      <c r="D4" s="3">
        <v>475</v>
      </c>
      <c r="E4" s="4">
        <v>474</v>
      </c>
      <c r="F4" s="3">
        <v>1</v>
      </c>
      <c r="H4">
        <v>1</v>
      </c>
    </row>
    <row r="5" spans="1:8">
      <c r="A5" s="3" t="s">
        <v>6</v>
      </c>
      <c r="B5" s="3">
        <v>8</v>
      </c>
      <c r="C5" s="3">
        <v>3450</v>
      </c>
      <c r="D5" s="3">
        <v>2156.25</v>
      </c>
      <c r="E5" s="4">
        <f>C5/8</f>
        <v>431.25</v>
      </c>
      <c r="F5" s="8">
        <v>0</v>
      </c>
      <c r="H5">
        <v>1</v>
      </c>
    </row>
    <row r="6" spans="1:8">
      <c r="D6" s="7" t="s">
        <v>21</v>
      </c>
      <c r="E6" s="6">
        <f>D5-E5</f>
        <v>1725</v>
      </c>
      <c r="F6" s="9"/>
      <c r="H6">
        <v>1</v>
      </c>
    </row>
    <row r="7" spans="1:8">
      <c r="A7" s="3" t="s">
        <v>7</v>
      </c>
      <c r="B7" s="3">
        <v>5</v>
      </c>
      <c r="C7" s="3">
        <v>1800</v>
      </c>
      <c r="D7" s="3">
        <v>1620</v>
      </c>
      <c r="E7" s="4">
        <f>C7/5</f>
        <v>360</v>
      </c>
      <c r="F7" s="5">
        <f>D7-E7</f>
        <v>1260</v>
      </c>
      <c r="H7">
        <v>1</v>
      </c>
    </row>
    <row r="8" spans="1:8">
      <c r="A8" s="3" t="s">
        <v>8</v>
      </c>
      <c r="B8" s="3">
        <v>3</v>
      </c>
      <c r="C8" s="3">
        <v>379</v>
      </c>
      <c r="D8" s="3" t="s">
        <v>10</v>
      </c>
      <c r="E8" s="4"/>
      <c r="F8" s="3"/>
      <c r="H8">
        <v>1</v>
      </c>
    </row>
    <row r="9" spans="1:8">
      <c r="A9" s="3" t="s">
        <v>86</v>
      </c>
      <c r="B9" s="3"/>
      <c r="C9" s="4">
        <f>599/1.2</f>
        <v>499.16666666666669</v>
      </c>
      <c r="D9" s="5"/>
      <c r="E9" s="4">
        <f>C9/3/2</f>
        <v>83.194444444444443</v>
      </c>
      <c r="F9" s="5">
        <f>C9-E9</f>
        <v>415.97222222222223</v>
      </c>
      <c r="H9">
        <v>2</v>
      </c>
    </row>
    <row r="10" spans="1:8">
      <c r="A10" s="3"/>
      <c r="B10" s="3"/>
      <c r="C10" s="3"/>
      <c r="D10" s="3"/>
      <c r="E10" s="4">
        <f>E4+E5+E7+E9</f>
        <v>1348.4444444444443</v>
      </c>
      <c r="F10" s="3"/>
    </row>
    <row r="13" spans="1:8">
      <c r="A13" s="11" t="s">
        <v>12</v>
      </c>
      <c r="B13" s="12">
        <v>379</v>
      </c>
      <c r="C13" s="13" t="s">
        <v>13</v>
      </c>
      <c r="D13" s="11" t="s">
        <v>14</v>
      </c>
      <c r="E13" s="12">
        <f>B13</f>
        <v>379</v>
      </c>
      <c r="H13">
        <v>1</v>
      </c>
    </row>
    <row r="14" spans="1:8">
      <c r="E14" s="1"/>
    </row>
    <row r="15" spans="1:8">
      <c r="A15" s="11" t="s">
        <v>15</v>
      </c>
      <c r="B15" s="14">
        <f>E10</f>
        <v>1348.4444444444443</v>
      </c>
      <c r="C15" s="13" t="s">
        <v>13</v>
      </c>
      <c r="D15" s="11" t="s">
        <v>16</v>
      </c>
      <c r="E15" s="12">
        <f>E10</f>
        <v>1348.4444444444443</v>
      </c>
      <c r="H15">
        <v>1</v>
      </c>
    </row>
    <row r="16" spans="1:8">
      <c r="E16" s="1"/>
    </row>
    <row r="17" spans="1:8">
      <c r="A17" s="11" t="s">
        <v>17</v>
      </c>
      <c r="B17" s="12">
        <v>2400</v>
      </c>
      <c r="C17" s="13" t="s">
        <v>13</v>
      </c>
      <c r="D17" s="11" t="s">
        <v>18</v>
      </c>
      <c r="E17" s="12">
        <v>2000</v>
      </c>
      <c r="H17">
        <v>2</v>
      </c>
    </row>
    <row r="18" spans="1:8">
      <c r="A18" s="11"/>
      <c r="B18" s="11"/>
      <c r="C18" s="11"/>
      <c r="D18" s="11" t="s">
        <v>19</v>
      </c>
      <c r="E18" s="12">
        <v>400</v>
      </c>
    </row>
    <row r="20" spans="1:8">
      <c r="A20" s="15" t="s">
        <v>20</v>
      </c>
      <c r="B20" s="16">
        <v>1725</v>
      </c>
      <c r="C20" s="17" t="s">
        <v>13</v>
      </c>
      <c r="D20" s="15" t="s">
        <v>14</v>
      </c>
      <c r="E20" s="16">
        <f>B20</f>
        <v>1725</v>
      </c>
      <c r="H20">
        <v>1</v>
      </c>
    </row>
    <row r="23" spans="1:8">
      <c r="A23" s="11" t="s">
        <v>82</v>
      </c>
      <c r="B23" s="12">
        <f>E23/1.2</f>
        <v>499.16666666666669</v>
      </c>
      <c r="C23" s="13" t="s">
        <v>13</v>
      </c>
      <c r="D23" s="11" t="s">
        <v>85</v>
      </c>
      <c r="E23" s="12">
        <v>599</v>
      </c>
      <c r="H23">
        <v>2</v>
      </c>
    </row>
    <row r="24" spans="1:8">
      <c r="A24" s="11" t="s">
        <v>83</v>
      </c>
      <c r="B24" s="14">
        <f>B23/5</f>
        <v>99.833333333333343</v>
      </c>
      <c r="C24" s="11"/>
      <c r="D24" s="11" t="s">
        <v>84</v>
      </c>
      <c r="E24" s="12" t="s">
        <v>84</v>
      </c>
      <c r="H24">
        <f>SUM(H4:H23)</f>
        <v>14</v>
      </c>
    </row>
    <row r="27" spans="1:8">
      <c r="A27" s="10" t="s">
        <v>23</v>
      </c>
    </row>
    <row r="28" spans="1:8">
      <c r="A28" s="11" t="s">
        <v>24</v>
      </c>
      <c r="B28" s="12">
        <v>95000</v>
      </c>
      <c r="C28" s="13" t="s">
        <v>13</v>
      </c>
      <c r="D28" s="11" t="s">
        <v>25</v>
      </c>
      <c r="E28" s="12">
        <f>B28</f>
        <v>95000</v>
      </c>
    </row>
    <row r="30" spans="1:8">
      <c r="A30" s="11" t="s">
        <v>24</v>
      </c>
      <c r="B30" s="12">
        <v>8000</v>
      </c>
      <c r="C30" s="13" t="s">
        <v>13</v>
      </c>
      <c r="D30" s="11" t="s">
        <v>26</v>
      </c>
      <c r="E30" s="12">
        <f>B30</f>
        <v>8000</v>
      </c>
    </row>
    <row r="32" spans="1:8">
      <c r="A32" t="s">
        <v>37</v>
      </c>
      <c r="B32" t="s">
        <v>28</v>
      </c>
      <c r="C32" t="s">
        <v>29</v>
      </c>
      <c r="D32" s="10" t="s">
        <v>30</v>
      </c>
    </row>
    <row r="33" spans="1:5">
      <c r="D33" t="s">
        <v>31</v>
      </c>
      <c r="E33" s="1">
        <v>160225</v>
      </c>
    </row>
    <row r="34" spans="1:5">
      <c r="D34" t="s">
        <v>32</v>
      </c>
      <c r="E34">
        <v>26</v>
      </c>
    </row>
    <row r="35" spans="1:5">
      <c r="D35" t="s">
        <v>27</v>
      </c>
      <c r="E35" s="1">
        <f>E33/E34</f>
        <v>6162.5</v>
      </c>
    </row>
    <row r="37" spans="1:5">
      <c r="A37" s="11" t="s">
        <v>15</v>
      </c>
      <c r="B37" s="12">
        <f>E35</f>
        <v>6162.5</v>
      </c>
      <c r="C37" s="13" t="s">
        <v>13</v>
      </c>
      <c r="D37" s="11" t="s">
        <v>33</v>
      </c>
      <c r="E37" s="12">
        <f>B37</f>
        <v>6162.5</v>
      </c>
    </row>
    <row r="39" spans="1:5">
      <c r="A39" t="s">
        <v>38</v>
      </c>
      <c r="B39">
        <f>40-14</f>
        <v>26</v>
      </c>
      <c r="C39" t="s">
        <v>34</v>
      </c>
      <c r="D39" s="11">
        <f>B39</f>
        <v>26</v>
      </c>
    </row>
    <row r="41" spans="1:5">
      <c r="A41" t="s">
        <v>35</v>
      </c>
      <c r="B41" s="2">
        <f>B28</f>
        <v>95000</v>
      </c>
    </row>
    <row r="42" spans="1:5">
      <c r="A42" t="s">
        <v>36</v>
      </c>
      <c r="B42" s="2">
        <f>B30</f>
        <v>8000</v>
      </c>
      <c r="E42" t="s">
        <v>39</v>
      </c>
    </row>
    <row r="43" spans="1:5">
      <c r="B43" s="2">
        <f>B41+B42</f>
        <v>103000</v>
      </c>
      <c r="D43" s="11">
        <f>D39</f>
        <v>26</v>
      </c>
      <c r="E43" s="14">
        <f>B43/D43</f>
        <v>3961.5384615384614</v>
      </c>
    </row>
    <row r="45" spans="1:5">
      <c r="A45" s="11" t="s">
        <v>15</v>
      </c>
      <c r="B45" s="12">
        <f>E43</f>
        <v>3961.5384615384614</v>
      </c>
      <c r="C45" s="13" t="s">
        <v>13</v>
      </c>
      <c r="D45" s="11" t="s">
        <v>33</v>
      </c>
      <c r="E45" s="12">
        <f>B45</f>
        <v>3961.5384615384614</v>
      </c>
    </row>
    <row r="47" spans="1:5">
      <c r="A47" s="10" t="s">
        <v>40</v>
      </c>
    </row>
    <row r="48" spans="1:5">
      <c r="A48" t="s">
        <v>41</v>
      </c>
    </row>
    <row r="49" spans="1:5">
      <c r="A49" s="11" t="s">
        <v>42</v>
      </c>
      <c r="B49" s="12">
        <v>5000</v>
      </c>
      <c r="C49" s="13" t="s">
        <v>13</v>
      </c>
      <c r="D49" s="11" t="s">
        <v>44</v>
      </c>
      <c r="E49" s="12">
        <f>B49+B50</f>
        <v>5500</v>
      </c>
    </row>
    <row r="50" spans="1:5">
      <c r="A50" s="11" t="s">
        <v>43</v>
      </c>
      <c r="B50" s="12">
        <v>500</v>
      </c>
      <c r="C50" s="11"/>
      <c r="D50" s="11"/>
      <c r="E50" s="12"/>
    </row>
    <row r="52" spans="1:5">
      <c r="A52" t="s">
        <v>45</v>
      </c>
    </row>
    <row r="53" spans="1:5">
      <c r="A53" t="s">
        <v>46</v>
      </c>
      <c r="B53">
        <v>2890</v>
      </c>
      <c r="C53">
        <f>B53/1.2</f>
        <v>2408.3333333333335</v>
      </c>
      <c r="D53" s="1">
        <f>C53*0.7</f>
        <v>1685.8333333333333</v>
      </c>
    </row>
    <row r="54" spans="1:5">
      <c r="A54" t="s">
        <v>47</v>
      </c>
      <c r="D54">
        <v>0</v>
      </c>
    </row>
    <row r="55" spans="1:5">
      <c r="D55" s="1">
        <f>D53-D54</f>
        <v>1685.8333333333333</v>
      </c>
    </row>
    <row r="56" spans="1:5">
      <c r="A56" s="11" t="s">
        <v>48</v>
      </c>
      <c r="B56" s="12">
        <f>D55</f>
        <v>1685.8333333333333</v>
      </c>
      <c r="C56" s="13" t="s">
        <v>13</v>
      </c>
      <c r="D56" s="11" t="s">
        <v>49</v>
      </c>
      <c r="E56" s="12">
        <f>D55</f>
        <v>1685.8333333333333</v>
      </c>
    </row>
    <row r="58" spans="1:5">
      <c r="A58" s="10" t="s">
        <v>50</v>
      </c>
    </row>
    <row r="60" spans="1:5">
      <c r="A60" t="s">
        <v>51</v>
      </c>
      <c r="B60">
        <f>B62-B61</f>
        <v>27</v>
      </c>
      <c r="C60">
        <v>33</v>
      </c>
      <c r="D60">
        <f>B60*C60</f>
        <v>891</v>
      </c>
    </row>
    <row r="61" spans="1:5">
      <c r="A61" t="s">
        <v>52</v>
      </c>
      <c r="B61">
        <v>28</v>
      </c>
      <c r="C61">
        <v>35</v>
      </c>
      <c r="D61">
        <f>B61*C61</f>
        <v>980</v>
      </c>
    </row>
    <row r="62" spans="1:5">
      <c r="A62" t="s">
        <v>46</v>
      </c>
      <c r="B62">
        <v>55</v>
      </c>
      <c r="D62">
        <f>SUM(D60:D61)</f>
        <v>1871</v>
      </c>
    </row>
    <row r="63" spans="1:5">
      <c r="A63" t="s">
        <v>47</v>
      </c>
      <c r="D63">
        <f>-3800</f>
        <v>-3800</v>
      </c>
    </row>
    <row r="64" spans="1:5">
      <c r="D64">
        <f>D62+D63</f>
        <v>-1929</v>
      </c>
    </row>
    <row r="66" spans="1:5">
      <c r="A66" s="11" t="s">
        <v>53</v>
      </c>
      <c r="B66" s="12">
        <f>-D64</f>
        <v>1929</v>
      </c>
      <c r="C66" s="13" t="s">
        <v>13</v>
      </c>
      <c r="D66" s="11" t="s">
        <v>49</v>
      </c>
      <c r="E66" s="12">
        <f>B66</f>
        <v>1929</v>
      </c>
    </row>
    <row r="68" spans="1:5">
      <c r="A68" t="s">
        <v>54</v>
      </c>
      <c r="B68">
        <f>B61</f>
        <v>28</v>
      </c>
      <c r="C68">
        <v>4</v>
      </c>
      <c r="D68">
        <f>B68*C68</f>
        <v>112</v>
      </c>
    </row>
    <row r="69" spans="1:5">
      <c r="A69" t="s">
        <v>55</v>
      </c>
      <c r="B69">
        <v>2</v>
      </c>
      <c r="C69">
        <v>39</v>
      </c>
      <c r="D69">
        <f>B69*C69</f>
        <v>78</v>
      </c>
    </row>
    <row r="70" spans="1:5">
      <c r="D70">
        <f>SUM(D68:D69)</f>
        <v>190</v>
      </c>
    </row>
    <row r="72" spans="1:5">
      <c r="A72" s="11" t="s">
        <v>56</v>
      </c>
      <c r="B72" s="12">
        <f>D70</f>
        <v>190</v>
      </c>
      <c r="C72" s="13" t="s">
        <v>13</v>
      </c>
      <c r="D72" s="11" t="s">
        <v>57</v>
      </c>
      <c r="E72" s="12">
        <f>B72</f>
        <v>190</v>
      </c>
    </row>
    <row r="74" spans="1:5">
      <c r="A74" t="s">
        <v>58</v>
      </c>
      <c r="B74">
        <v>5700</v>
      </c>
      <c r="C74" t="s">
        <v>59</v>
      </c>
      <c r="D74">
        <v>6400</v>
      </c>
    </row>
    <row r="75" spans="1:5">
      <c r="B75">
        <v>-8900</v>
      </c>
      <c r="D75">
        <v>-1300</v>
      </c>
    </row>
    <row r="76" spans="1:5">
      <c r="B76">
        <f>B74+B75</f>
        <v>-3200</v>
      </c>
      <c r="D76">
        <f>D74+D75</f>
        <v>5100</v>
      </c>
    </row>
    <row r="78" spans="1:5">
      <c r="A78" s="11" t="s">
        <v>60</v>
      </c>
      <c r="B78" s="12">
        <f>-B76</f>
        <v>3200</v>
      </c>
      <c r="C78" s="13" t="s">
        <v>13</v>
      </c>
      <c r="D78" s="11" t="s">
        <v>61</v>
      </c>
      <c r="E78" s="12">
        <f>B78</f>
        <v>3200</v>
      </c>
    </row>
    <row r="80" spans="1:5">
      <c r="A80" s="11" t="s">
        <v>62</v>
      </c>
      <c r="B80" s="12">
        <f>D76</f>
        <v>5100</v>
      </c>
      <c r="C80" s="13" t="s">
        <v>13</v>
      </c>
      <c r="D80" s="11" t="s">
        <v>63</v>
      </c>
      <c r="E80" s="12">
        <f>B80</f>
        <v>5100</v>
      </c>
    </row>
    <row r="82" spans="1:5">
      <c r="A82" s="10" t="s">
        <v>64</v>
      </c>
    </row>
    <row r="84" spans="1:5">
      <c r="A84" t="s">
        <v>65</v>
      </c>
      <c r="B84" t="s">
        <v>66</v>
      </c>
    </row>
    <row r="85" spans="1:5">
      <c r="A85" s="11" t="s">
        <v>67</v>
      </c>
      <c r="B85" s="12">
        <f>3600/1.2/8*4</f>
        <v>1500</v>
      </c>
      <c r="C85" s="13" t="s">
        <v>13</v>
      </c>
      <c r="D85" s="11" t="s">
        <v>68</v>
      </c>
      <c r="E85" s="12">
        <f>B85</f>
        <v>1500</v>
      </c>
    </row>
    <row r="87" spans="1:5">
      <c r="A87" t="s">
        <v>69</v>
      </c>
      <c r="B87" t="s">
        <v>70</v>
      </c>
    </row>
    <row r="88" spans="1:5">
      <c r="A88" s="11" t="s">
        <v>71</v>
      </c>
      <c r="B88" s="12">
        <f>4000/12*10</f>
        <v>3333.333333333333</v>
      </c>
      <c r="C88" s="13" t="s">
        <v>13</v>
      </c>
      <c r="D88" s="11" t="s">
        <v>72</v>
      </c>
      <c r="E88" s="12">
        <f>B88</f>
        <v>3333.333333333333</v>
      </c>
    </row>
    <row r="90" spans="1:5">
      <c r="A90" t="s">
        <v>73</v>
      </c>
    </row>
    <row r="91" spans="1:5">
      <c r="A91" s="11" t="s">
        <v>74</v>
      </c>
      <c r="B91" s="12">
        <f>70000*4%/12*5</f>
        <v>1166.6666666666667</v>
      </c>
      <c r="C91" s="13" t="s">
        <v>13</v>
      </c>
      <c r="D91" s="11" t="s">
        <v>72</v>
      </c>
      <c r="E91" s="12">
        <f>B91</f>
        <v>1166.6666666666667</v>
      </c>
    </row>
    <row r="93" spans="1:5">
      <c r="A93" t="s">
        <v>75</v>
      </c>
    </row>
    <row r="94" spans="1:5">
      <c r="A94" s="11" t="s">
        <v>76</v>
      </c>
      <c r="B94" s="12">
        <v>1500</v>
      </c>
      <c r="C94" s="13" t="s">
        <v>13</v>
      </c>
      <c r="D94" s="11" t="s">
        <v>77</v>
      </c>
      <c r="E94" s="12">
        <v>4300</v>
      </c>
    </row>
    <row r="95" spans="1:5">
      <c r="A95" s="11" t="s">
        <v>78</v>
      </c>
      <c r="B95" s="12">
        <f>E94-B94</f>
        <v>2800</v>
      </c>
      <c r="C95" s="13"/>
      <c r="D95" s="11"/>
      <c r="E95" s="12"/>
    </row>
    <row r="97" spans="1:5">
      <c r="A97" t="s">
        <v>79</v>
      </c>
    </row>
    <row r="98" spans="1:5">
      <c r="A98" s="11" t="s">
        <v>80</v>
      </c>
      <c r="B98" s="12">
        <v>3200</v>
      </c>
      <c r="C98" s="13" t="s">
        <v>13</v>
      </c>
      <c r="D98" s="11" t="s">
        <v>81</v>
      </c>
      <c r="E98" s="12">
        <v>3200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werner holzheu</cp:lastModifiedBy>
  <dcterms:created xsi:type="dcterms:W3CDTF">2016-03-02T14:56:19Z</dcterms:created>
  <dcterms:modified xsi:type="dcterms:W3CDTF">2019-12-11T22:12:04Z</dcterms:modified>
</cp:coreProperties>
</file>