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740" yWindow="0" windowWidth="20480" windowHeight="14100" tabRatio="500"/>
  </bookViews>
  <sheets>
    <sheet name="Blatt1" sheetId="1" r:id="rId1"/>
    <sheet name="Blat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0" i="1" l="1"/>
  <c r="D120" i="1"/>
  <c r="G118" i="1"/>
  <c r="D118" i="1"/>
  <c r="C118" i="1"/>
  <c r="D116" i="1"/>
  <c r="D46" i="1"/>
  <c r="G46" i="1"/>
  <c r="D44" i="1"/>
  <c r="L93" i="1"/>
  <c r="D139" i="1"/>
  <c r="D138" i="1"/>
  <c r="F142" i="1"/>
  <c r="G142" i="1"/>
  <c r="D142" i="1"/>
  <c r="L142" i="1"/>
  <c r="L140" i="1"/>
  <c r="K138" i="1"/>
  <c r="J138" i="1"/>
  <c r="L138" i="1"/>
  <c r="C138" i="1"/>
  <c r="G138" i="1"/>
  <c r="G136" i="1"/>
  <c r="D136" i="1"/>
  <c r="C136" i="1"/>
  <c r="G133" i="1"/>
  <c r="K131" i="1"/>
  <c r="J131" i="1"/>
  <c r="L131" i="1"/>
  <c r="D131" i="1"/>
  <c r="G131" i="1"/>
  <c r="G128" i="1"/>
  <c r="D128" i="1"/>
  <c r="G125" i="1"/>
  <c r="G116" i="1"/>
  <c r="C116" i="1"/>
  <c r="G114" i="1"/>
  <c r="D114" i="1"/>
  <c r="D108" i="1"/>
  <c r="G108" i="1"/>
  <c r="C108" i="1"/>
  <c r="D106" i="1"/>
  <c r="G105" i="1"/>
  <c r="G103" i="1"/>
  <c r="D103" i="1"/>
  <c r="D95" i="1"/>
  <c r="J93" i="1"/>
  <c r="D94" i="1"/>
  <c r="L95" i="1"/>
  <c r="G94" i="1"/>
  <c r="C94" i="1"/>
  <c r="K93" i="1"/>
  <c r="G91" i="1"/>
  <c r="K89" i="1"/>
  <c r="L89" i="1"/>
  <c r="D89" i="1"/>
  <c r="G89" i="1"/>
  <c r="J89" i="1"/>
  <c r="G81" i="1"/>
  <c r="G86" i="1"/>
  <c r="D86" i="1"/>
  <c r="C86" i="1"/>
  <c r="G83" i="1"/>
  <c r="F72" i="1"/>
  <c r="C76" i="1"/>
  <c r="J72" i="1"/>
  <c r="L72" i="1"/>
  <c r="J64" i="1"/>
  <c r="L64" i="1"/>
  <c r="L76" i="1"/>
  <c r="G76" i="1"/>
  <c r="D76" i="1"/>
  <c r="K72" i="1"/>
  <c r="L74" i="1"/>
  <c r="G72" i="1"/>
  <c r="D72" i="1"/>
  <c r="D70" i="1"/>
  <c r="G70" i="1"/>
  <c r="F70" i="1"/>
  <c r="G61" i="1"/>
  <c r="D68" i="1"/>
  <c r="G66" i="1"/>
  <c r="G64" i="1"/>
  <c r="D64" i="1"/>
  <c r="K64" i="1"/>
  <c r="J52" i="1"/>
  <c r="L52" i="1"/>
  <c r="J49" i="1"/>
  <c r="L49" i="1"/>
  <c r="L56" i="1"/>
  <c r="G56" i="1"/>
  <c r="D56" i="1"/>
  <c r="F52" i="1"/>
  <c r="C56" i="1"/>
  <c r="J30" i="1"/>
  <c r="L30" i="1"/>
  <c r="J28" i="1"/>
  <c r="L28" i="1"/>
  <c r="L34" i="1"/>
  <c r="D34" i="1"/>
  <c r="G34" i="1"/>
  <c r="F30" i="1"/>
  <c r="F34" i="1"/>
  <c r="K52" i="1"/>
  <c r="L54" i="1"/>
  <c r="G52" i="1"/>
  <c r="D52" i="1"/>
  <c r="D49" i="1"/>
  <c r="G49" i="1"/>
  <c r="K49" i="1"/>
  <c r="G44" i="1"/>
  <c r="F44" i="1"/>
  <c r="D42" i="1"/>
  <c r="G41" i="1"/>
  <c r="L32" i="1"/>
  <c r="G30" i="1"/>
  <c r="D30" i="1"/>
  <c r="K30" i="1"/>
  <c r="D28" i="1"/>
  <c r="K28" i="1"/>
  <c r="G28" i="1"/>
  <c r="F25" i="1"/>
  <c r="D25" i="1"/>
  <c r="G25" i="1"/>
  <c r="G21" i="1"/>
  <c r="G23" i="1"/>
  <c r="M15" i="2"/>
  <c r="K15" i="2"/>
</calcChain>
</file>

<file path=xl/sharedStrings.xml><?xml version="1.0" encoding="utf-8"?>
<sst xmlns="http://schemas.openxmlformats.org/spreadsheetml/2006/main" count="373" uniqueCount="136">
  <si>
    <t>Währung</t>
  </si>
  <si>
    <t>Devisen 11.10.xx</t>
  </si>
  <si>
    <t>Devisen 19.10.xx</t>
  </si>
  <si>
    <t>kaufen (Geld)</t>
  </si>
  <si>
    <t>verkaufen (Brief)</t>
  </si>
  <si>
    <t>USD (US-Dollar)</t>
  </si>
  <si>
    <t>CAD (kanad. Dollar)</t>
  </si>
  <si>
    <t>AUD (austr. Dollar)</t>
  </si>
  <si>
    <t>GBP (engl. Pfund)</t>
  </si>
  <si>
    <t>CHF (schweiz. Fr.)</t>
  </si>
  <si>
    <t>SEK (schwed. Kronen)</t>
  </si>
  <si>
    <t>JPY (japan. Yen)</t>
  </si>
  <si>
    <t>SKK (slowak. Kronen)</t>
  </si>
  <si>
    <t>HUF (ungar. Forint)</t>
  </si>
  <si>
    <t>IG Lieferung</t>
  </si>
  <si>
    <t>IG Erwerb</t>
  </si>
  <si>
    <t>Erlösbuchung</t>
  </si>
  <si>
    <t>2 Kundenkonto</t>
  </si>
  <si>
    <t>/</t>
  </si>
  <si>
    <t>4 Erl. Ig Lieferg.</t>
  </si>
  <si>
    <t>Einkauf</t>
  </si>
  <si>
    <t>5 HW Eins</t>
  </si>
  <si>
    <t>33 Lief</t>
  </si>
  <si>
    <t>+ Erfassung EU Journal</t>
  </si>
  <si>
    <t>+ Erfassung Erw.st.journal</t>
  </si>
  <si>
    <t>2 Vost ig Erwerbe</t>
  </si>
  <si>
    <t>3 Erwerbsst (Ust aus ig Lief)</t>
  </si>
  <si>
    <t>Transport</t>
  </si>
  <si>
    <t>7 Ausg fracht</t>
  </si>
  <si>
    <t>33..., 2</t>
  </si>
  <si>
    <t>Bezug</t>
  </si>
  <si>
    <t>33 ..., 2...</t>
  </si>
  <si>
    <t>2 Vost</t>
  </si>
  <si>
    <t>Rechnungsausgl.</t>
  </si>
  <si>
    <t>2 Bank</t>
  </si>
  <si>
    <t>Rechnungsausgl</t>
  </si>
  <si>
    <t>ev. 7 Spesen GV (ab 50k)</t>
  </si>
  <si>
    <t>Skonto</t>
  </si>
  <si>
    <t>4 Kundenskonto ig. Lief</t>
  </si>
  <si>
    <t>5 Lief.skonto aus ig Erwerben</t>
  </si>
  <si>
    <t xml:space="preserve"> </t>
  </si>
  <si>
    <t>ggf. (bei Nicht €)</t>
  </si>
  <si>
    <t>4 Fremdw.gew.</t>
  </si>
  <si>
    <t>3 Lieferantenkonto</t>
  </si>
  <si>
    <t>7 Fremdwährungsverl.</t>
  </si>
  <si>
    <t>Export</t>
  </si>
  <si>
    <t>Import</t>
  </si>
  <si>
    <t>4 Exporterlöse</t>
  </si>
  <si>
    <t>7 Ausgfr 0%</t>
  </si>
  <si>
    <t>Bezug+EUST</t>
  </si>
  <si>
    <t>ev. 2 EUST</t>
  </si>
  <si>
    <t>7 Spesen GV</t>
  </si>
  <si>
    <t xml:space="preserve">7 Spesen GV </t>
  </si>
  <si>
    <t>4 Kundenskonti Export</t>
  </si>
  <si>
    <t>5 Lief.skonto aus Import</t>
  </si>
  <si>
    <t>1 Exporte</t>
  </si>
  <si>
    <t>2 IG Lieferung</t>
  </si>
  <si>
    <t>3.10.</t>
  </si>
  <si>
    <t>AR14</t>
  </si>
  <si>
    <t>20033 Hasliberger</t>
  </si>
  <si>
    <t>8.10.</t>
  </si>
  <si>
    <t>ER 35</t>
  </si>
  <si>
    <t>7 Ausgfr.0%</t>
  </si>
  <si>
    <t>33099 Sped</t>
  </si>
  <si>
    <t>15.10.</t>
  </si>
  <si>
    <t>7 Spesen</t>
  </si>
  <si>
    <t>a)</t>
  </si>
  <si>
    <t>b)</t>
  </si>
  <si>
    <t>11.10</t>
  </si>
  <si>
    <t>AR15</t>
  </si>
  <si>
    <t>20045 Miller</t>
  </si>
  <si>
    <t>Geld</t>
  </si>
  <si>
    <t>Brief</t>
  </si>
  <si>
    <t>19.10.</t>
  </si>
  <si>
    <t>B23</t>
  </si>
  <si>
    <t>20058 Owen</t>
  </si>
  <si>
    <t>4 Erl. Ig Lieferg</t>
  </si>
  <si>
    <t>ER35</t>
  </si>
  <si>
    <t>7 Ausgangsfracht</t>
  </si>
  <si>
    <t>33099 Sped...</t>
  </si>
  <si>
    <t>B19</t>
  </si>
  <si>
    <t xml:space="preserve">b) </t>
  </si>
  <si>
    <t>20079 Sundst</t>
  </si>
  <si>
    <t>11.10.</t>
  </si>
  <si>
    <t>Kursgew/verl</t>
  </si>
  <si>
    <t>7 Fwkursverluste</t>
  </si>
  <si>
    <t>4 Fwkursgew.</t>
  </si>
  <si>
    <t>3 Exporte u IG Lieferung</t>
  </si>
  <si>
    <t>AR11</t>
  </si>
  <si>
    <t>20234 Travnicek</t>
  </si>
  <si>
    <t>AR12</t>
  </si>
  <si>
    <t>20684 Lingjang</t>
  </si>
  <si>
    <t>K358</t>
  </si>
  <si>
    <t>7 Ausgfr0%</t>
  </si>
  <si>
    <t>7 Ausgfr</t>
  </si>
  <si>
    <t>2 Kassa</t>
  </si>
  <si>
    <t>B48</t>
  </si>
  <si>
    <t>B49</t>
  </si>
  <si>
    <t>4 Importe</t>
  </si>
  <si>
    <t>ER87</t>
  </si>
  <si>
    <t>+ Erfassung Erwst.journal</t>
  </si>
  <si>
    <t>33194 Kruger</t>
  </si>
  <si>
    <t>2 Vost ig Erw.</t>
  </si>
  <si>
    <t>ER91</t>
  </si>
  <si>
    <t>2 EUST</t>
  </si>
  <si>
    <t>B56</t>
  </si>
  <si>
    <t>ER81</t>
  </si>
  <si>
    <t>USD</t>
  </si>
  <si>
    <t>SEK</t>
  </si>
  <si>
    <t>JPY</t>
  </si>
  <si>
    <t>AUD</t>
  </si>
  <si>
    <t>ER85</t>
  </si>
  <si>
    <t>B50</t>
  </si>
  <si>
    <t>33077 Thorpe</t>
  </si>
  <si>
    <t>5 IG Erwerb</t>
  </si>
  <si>
    <t>5 HW Einsatz</t>
  </si>
  <si>
    <t>33471 Antinori</t>
  </si>
  <si>
    <t>3 Erwerbssteuer</t>
  </si>
  <si>
    <t>33194 Egerszegy</t>
  </si>
  <si>
    <t>6) Importe u. IG Erwerb</t>
  </si>
  <si>
    <t>ER44</t>
  </si>
  <si>
    <t>CAD</t>
  </si>
  <si>
    <t>ER45</t>
  </si>
  <si>
    <t>K347</t>
  </si>
  <si>
    <t>B34</t>
  </si>
  <si>
    <t>B35</t>
  </si>
  <si>
    <t>33395 Mc Doogle</t>
  </si>
  <si>
    <t>7 FW Kursver</t>
  </si>
  <si>
    <t>ohne Skonto....:)</t>
  </si>
  <si>
    <t>- Spesen</t>
  </si>
  <si>
    <t>+ Spesen</t>
  </si>
  <si>
    <t>Abrechnungsbetrag (zu zahlen)</t>
  </si>
  <si>
    <t>Abrechnungsbetrag (Erhalt)</t>
  </si>
  <si>
    <t>AB_Verbuchung von Auslandsgeschäften: Weinhändler Kömmerer... Lösung</t>
  </si>
  <si>
    <t>4 K.skotno</t>
  </si>
  <si>
    <t>5 L.skonto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</si>
</sst>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[$$-475]_-;_-* #,##0.00[$$-475]\-;_-* &quot;-&quot;??[$$-475]_-;_-@_-"/>
    <numFmt numFmtId="165" formatCode="_-[$€-2]\ * #,##0.00_-;\-[$€-2]\ * #,##0.00_-;_-[$€-2]\ * &quot;-&quot;??_-;_-@_-"/>
    <numFmt numFmtId="166" formatCode="_-[$¥-411]* #,##0.00_-;\-[$¥-411]* #,##0.00_-;_-[$¥-411]* &quot;-&quot;??_-;_-@_-"/>
    <numFmt numFmtId="167" formatCode="_ * #,##0.00_ [$SEK-143B]_ ;_ * \-#,##0.00\ [$SEK-143B]_ ;_ * &quot;-&quot;??_ [$SEK-143B]_ ;_ @_ "/>
    <numFmt numFmtId="168" formatCode="_-[$$-C09]* #,##0.00_-;\-[$$-C09]* #,##0.00_-;_-[$$-C09]* &quot;-&quot;??_-;_-@_-"/>
    <numFmt numFmtId="169" formatCode="_-[$$-1009]* #,##0.00_-;\-[$$-1009]* #,##0.00_-;_-[$$-1009]* &quot;-&quot;??_-;_-@_-"/>
  </numFmts>
  <fonts count="11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b/>
      <sz val="8"/>
      <color theme="1"/>
      <name val="Arial"/>
    </font>
    <font>
      <sz val="8"/>
      <color theme="1"/>
      <name val="Arial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rgb="FFFF0000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36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6" xfId="0" applyBorder="1"/>
    <xf numFmtId="0" fontId="0" fillId="0" borderId="8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5" fillId="0" borderId="13" xfId="0" applyFont="1" applyBorder="1"/>
    <xf numFmtId="0" fontId="5" fillId="0" borderId="14" xfId="0" applyFont="1" applyBorder="1"/>
    <xf numFmtId="0" fontId="5" fillId="2" borderId="15" xfId="0" applyFont="1" applyFill="1" applyBorder="1"/>
    <xf numFmtId="0" fontId="5" fillId="0" borderId="15" xfId="0" applyFont="1" applyBorder="1"/>
    <xf numFmtId="0" fontId="5" fillId="3" borderId="16" xfId="0" applyFont="1" applyFill="1" applyBorder="1"/>
    <xf numFmtId="0" fontId="5" fillId="0" borderId="17" xfId="0" applyFont="1" applyBorder="1"/>
    <xf numFmtId="0" fontId="5" fillId="4" borderId="15" xfId="0" applyFont="1" applyFill="1" applyBorder="1"/>
    <xf numFmtId="0" fontId="5" fillId="5" borderId="16" xfId="0" applyFont="1" applyFill="1" applyBorder="1"/>
    <xf numFmtId="0" fontId="0" fillId="0" borderId="17" xfId="0" applyBorder="1"/>
    <xf numFmtId="0" fontId="5" fillId="0" borderId="18" xfId="0" applyFont="1" applyBorder="1"/>
    <xf numFmtId="0" fontId="6" fillId="0" borderId="19" xfId="0" quotePrefix="1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6" fillId="0" borderId="0" xfId="0" quotePrefix="1" applyFont="1" applyBorder="1"/>
    <xf numFmtId="0" fontId="5" fillId="0" borderId="0" xfId="0" applyFont="1" applyBorder="1"/>
    <xf numFmtId="0" fontId="5" fillId="0" borderId="22" xfId="0" applyFont="1" applyBorder="1"/>
    <xf numFmtId="0" fontId="7" fillId="0" borderId="19" xfId="0" applyFont="1" applyBorder="1"/>
    <xf numFmtId="0" fontId="7" fillId="0" borderId="20" xfId="0" applyFont="1" applyBorder="1"/>
    <xf numFmtId="0" fontId="5" fillId="5" borderId="23" xfId="0" applyFont="1" applyFill="1" applyBorder="1"/>
    <xf numFmtId="0" fontId="6" fillId="0" borderId="19" xfId="0" applyFont="1" applyBorder="1"/>
    <xf numFmtId="0" fontId="5" fillId="6" borderId="16" xfId="0" applyFont="1" applyFill="1" applyBorder="1"/>
    <xf numFmtId="0" fontId="5" fillId="5" borderId="15" xfId="0" applyFont="1" applyFill="1" applyBorder="1"/>
    <xf numFmtId="0" fontId="5" fillId="4" borderId="19" xfId="0" applyFont="1" applyFill="1" applyBorder="1"/>
    <xf numFmtId="0" fontId="5" fillId="7" borderId="16" xfId="0" applyFont="1" applyFill="1" applyBorder="1"/>
    <xf numFmtId="0" fontId="5" fillId="2" borderId="24" xfId="0" applyFont="1" applyFill="1" applyBorder="1"/>
    <xf numFmtId="0" fontId="5" fillId="0" borderId="25" xfId="0" applyFont="1" applyBorder="1"/>
    <xf numFmtId="0" fontId="5" fillId="8" borderId="23" xfId="0" applyFont="1" applyFill="1" applyBorder="1"/>
    <xf numFmtId="0" fontId="5" fillId="5" borderId="24" xfId="0" applyFont="1" applyFill="1" applyBorder="1"/>
    <xf numFmtId="0" fontId="5" fillId="4" borderId="24" xfId="0" applyFont="1" applyFill="1" applyBorder="1"/>
    <xf numFmtId="0" fontId="5" fillId="6" borderId="23" xfId="0" applyFont="1" applyFill="1" applyBorder="1"/>
    <xf numFmtId="0" fontId="5" fillId="0" borderId="7" xfId="0" applyFont="1" applyBorder="1"/>
    <xf numFmtId="0" fontId="5" fillId="0" borderId="26" xfId="0" applyFont="1" applyBorder="1"/>
    <xf numFmtId="0" fontId="5" fillId="0" borderId="8" xfId="0" applyFont="1" applyBorder="1"/>
    <xf numFmtId="0" fontId="0" fillId="0" borderId="0" xfId="0" applyBorder="1"/>
    <xf numFmtId="0" fontId="5" fillId="0" borderId="24" xfId="0" applyFont="1" applyBorder="1"/>
    <xf numFmtId="0" fontId="5" fillId="2" borderId="25" xfId="0" applyFont="1" applyFill="1" applyBorder="1"/>
    <xf numFmtId="0" fontId="5" fillId="7" borderId="23" xfId="0" applyFont="1" applyFill="1" applyBorder="1"/>
    <xf numFmtId="0" fontId="5" fillId="4" borderId="25" xfId="0" applyFont="1" applyFill="1" applyBorder="1"/>
    <xf numFmtId="0" fontId="5" fillId="0" borderId="0" xfId="0" quotePrefix="1" applyFont="1" applyBorder="1"/>
    <xf numFmtId="0" fontId="5" fillId="0" borderId="23" xfId="0" applyFont="1" applyBorder="1"/>
    <xf numFmtId="0" fontId="5" fillId="5" borderId="25" xfId="0" applyFont="1" applyFill="1" applyBorder="1"/>
    <xf numFmtId="164" fontId="0" fillId="0" borderId="0" xfId="0" applyNumberFormat="1"/>
    <xf numFmtId="165" fontId="0" fillId="0" borderId="0" xfId="0" applyNumberFormat="1"/>
    <xf numFmtId="0" fontId="10" fillId="9" borderId="0" xfId="0" applyFont="1" applyFill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quotePrefix="1"/>
    <xf numFmtId="0" fontId="0" fillId="4" borderId="0" xfId="0" applyFill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10" fillId="0" borderId="0" xfId="0" applyFont="1" applyFill="1"/>
    <xf numFmtId="169" fontId="0" fillId="0" borderId="0" xfId="0" applyNumberFormat="1"/>
    <xf numFmtId="0" fontId="0" fillId="0" borderId="19" xfId="0" quotePrefix="1" applyBorder="1"/>
    <xf numFmtId="0" fontId="0" fillId="0" borderId="19" xfId="0" applyBorder="1"/>
    <xf numFmtId="165" fontId="0" fillId="0" borderId="19" xfId="0" applyNumberFormat="1" applyBorder="1"/>
    <xf numFmtId="0" fontId="10" fillId="10" borderId="0" xfId="0" applyFont="1" applyFill="1"/>
    <xf numFmtId="0" fontId="0" fillId="11" borderId="0" xfId="0" applyFill="1"/>
    <xf numFmtId="165" fontId="0" fillId="11" borderId="0" xfId="0" applyNumberFormat="1" applyFill="1"/>
    <xf numFmtId="0" fontId="0" fillId="11" borderId="0" xfId="0" quotePrefix="1" applyFill="1"/>
    <xf numFmtId="0" fontId="2" fillId="0" borderId="0" xfId="0" applyFont="1"/>
    <xf numFmtId="0" fontId="0" fillId="6" borderId="0" xfId="0" applyFill="1"/>
    <xf numFmtId="165" fontId="0" fillId="6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4" borderId="0" xfId="0" applyNumberFormat="1" applyFill="1"/>
    <xf numFmtId="165" fontId="0" fillId="4" borderId="0" xfId="1" applyNumberFormat="1" applyFont="1" applyFill="1"/>
    <xf numFmtId="0" fontId="0" fillId="9" borderId="0" xfId="0" applyFill="1"/>
    <xf numFmtId="0" fontId="0" fillId="9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8" borderId="0" xfId="0" applyFill="1"/>
    <xf numFmtId="165" fontId="0" fillId="8" borderId="0" xfId="0" applyNumberFormat="1" applyFill="1"/>
    <xf numFmtId="0" fontId="0" fillId="7" borderId="0" xfId="0" applyFill="1"/>
    <xf numFmtId="165" fontId="0" fillId="7" borderId="0" xfId="0" applyNumberFormat="1" applyFill="1"/>
    <xf numFmtId="0" fontId="0" fillId="0" borderId="0" xfId="0" quotePrefix="1" applyFill="1"/>
    <xf numFmtId="0" fontId="0" fillId="0" borderId="0" xfId="0" applyFill="1"/>
    <xf numFmtId="165" fontId="0" fillId="0" borderId="0" xfId="0" applyNumberFormat="1" applyFill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</cellXfs>
  <cellStyles count="136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A95" workbookViewId="0">
      <selection activeCell="F108" sqref="F108"/>
    </sheetView>
  </sheetViews>
  <sheetFormatPr baseColWidth="10" defaultRowHeight="15" x14ac:dyDescent="0"/>
  <cols>
    <col min="4" max="4" width="11" bestFit="1" customWidth="1"/>
    <col min="5" max="5" width="10.83203125" style="56"/>
    <col min="7" max="7" width="11" bestFit="1" customWidth="1"/>
    <col min="8" max="8" width="1.33203125" customWidth="1"/>
    <col min="9" max="9" width="12.6640625" bestFit="1" customWidth="1"/>
    <col min="12" max="12" width="11" bestFit="1" customWidth="1"/>
  </cols>
  <sheetData>
    <row r="1" spans="1:6">
      <c r="A1" s="73" t="s">
        <v>133</v>
      </c>
    </row>
    <row r="2" spans="1:6" ht="16" thickBot="1">
      <c r="A2" t="s">
        <v>128</v>
      </c>
    </row>
    <row r="3" spans="1:6">
      <c r="B3" s="90" t="s">
        <v>0</v>
      </c>
      <c r="C3" s="93" t="s">
        <v>1</v>
      </c>
      <c r="D3" s="94"/>
      <c r="E3" s="93" t="s">
        <v>2</v>
      </c>
      <c r="F3" s="94"/>
    </row>
    <row r="4" spans="1:6" ht="16" thickBot="1">
      <c r="B4" s="91"/>
      <c r="C4" s="95"/>
      <c r="D4" s="96"/>
      <c r="E4" s="95"/>
      <c r="F4" s="96"/>
    </row>
    <row r="5" spans="1:6">
      <c r="B5" s="91"/>
      <c r="C5" s="90" t="s">
        <v>3</v>
      </c>
      <c r="D5" s="90" t="s">
        <v>4</v>
      </c>
      <c r="E5" s="90" t="s">
        <v>3</v>
      </c>
      <c r="F5" s="90" t="s">
        <v>4</v>
      </c>
    </row>
    <row r="6" spans="1:6" ht="16" thickBot="1">
      <c r="B6" s="92"/>
      <c r="C6" s="92"/>
      <c r="D6" s="92"/>
      <c r="E6" s="92"/>
      <c r="F6" s="92"/>
    </row>
    <row r="7" spans="1:6" ht="21" thickBot="1">
      <c r="B7" s="3" t="s">
        <v>5</v>
      </c>
      <c r="C7" s="4">
        <v>1.4172</v>
      </c>
      <c r="D7" s="4">
        <v>1.4072</v>
      </c>
      <c r="E7" s="57">
        <v>1.4319999999999999</v>
      </c>
      <c r="F7" s="4">
        <v>1.4219999999999999</v>
      </c>
    </row>
    <row r="8" spans="1:6" ht="21" thickBot="1">
      <c r="B8" s="3" t="s">
        <v>6</v>
      </c>
      <c r="C8" s="4">
        <v>1.3909</v>
      </c>
      <c r="D8" s="4">
        <v>1.3791</v>
      </c>
      <c r="E8" s="57">
        <v>1.3958999999999999</v>
      </c>
      <c r="F8" s="4">
        <v>1.3741000000000001</v>
      </c>
    </row>
    <row r="9" spans="1:6" ht="21" thickBot="1">
      <c r="B9" s="3" t="s">
        <v>7</v>
      </c>
      <c r="C9" s="4">
        <v>1.5806</v>
      </c>
      <c r="D9" s="4">
        <v>1.5593999999999999</v>
      </c>
      <c r="E9" s="57">
        <v>1.6011</v>
      </c>
      <c r="F9" s="4">
        <v>1.5799000000000001</v>
      </c>
    </row>
    <row r="10" spans="1:6" ht="21" thickBot="1">
      <c r="B10" s="3" t="s">
        <v>8</v>
      </c>
      <c r="C10" s="4">
        <v>0.69540000000000002</v>
      </c>
      <c r="D10" s="4">
        <v>0.68959999999999999</v>
      </c>
      <c r="E10" s="57">
        <v>0.69940000000000002</v>
      </c>
      <c r="F10" s="4">
        <v>0.69359999999999999</v>
      </c>
    </row>
    <row r="11" spans="1:6" ht="21" thickBot="1">
      <c r="B11" s="3" t="s">
        <v>9</v>
      </c>
      <c r="C11" s="4">
        <v>1.6763999999999999</v>
      </c>
      <c r="D11" s="4">
        <v>1.6636</v>
      </c>
      <c r="E11" s="57">
        <v>1.6829000000000001</v>
      </c>
      <c r="F11" s="4">
        <v>1.6700999999999999</v>
      </c>
    </row>
    <row r="12" spans="1:6" ht="21" thickBot="1">
      <c r="B12" s="3" t="s">
        <v>10</v>
      </c>
      <c r="C12" s="4">
        <v>9.2042000000000002</v>
      </c>
      <c r="D12" s="4">
        <v>9.1297999999999995</v>
      </c>
      <c r="E12" s="57">
        <v>9.1812000000000005</v>
      </c>
      <c r="F12" s="4">
        <v>9.1067999999999998</v>
      </c>
    </row>
    <row r="13" spans="1:6" ht="21" thickBot="1">
      <c r="B13" s="3" t="s">
        <v>11</v>
      </c>
      <c r="C13" s="4">
        <v>166.8784</v>
      </c>
      <c r="D13" s="4">
        <v>165.6216</v>
      </c>
      <c r="E13" s="57">
        <v>165.88839999999999</v>
      </c>
      <c r="F13" s="4">
        <v>164.63159999999999</v>
      </c>
    </row>
    <row r="14" spans="1:6" ht="21" thickBot="1">
      <c r="B14" s="3" t="s">
        <v>12</v>
      </c>
      <c r="C14" s="4">
        <v>34.131999999999998</v>
      </c>
      <c r="D14" s="4">
        <v>32.868000000000002</v>
      </c>
      <c r="E14" s="57">
        <v>34.072000000000003</v>
      </c>
      <c r="F14" s="4">
        <v>32.808</v>
      </c>
    </row>
    <row r="15" spans="1:6" ht="21" thickBot="1">
      <c r="B15" s="5" t="s">
        <v>13</v>
      </c>
      <c r="C15" s="6">
        <v>254.07300000000001</v>
      </c>
      <c r="D15" s="6">
        <v>244.42699999999999</v>
      </c>
      <c r="E15" s="58">
        <v>254.82300000000001</v>
      </c>
      <c r="F15" s="7">
        <v>245.17699999999999</v>
      </c>
    </row>
    <row r="19" spans="1:12">
      <c r="A19" s="80" t="s">
        <v>55</v>
      </c>
      <c r="B19" s="80"/>
      <c r="C19" s="80"/>
      <c r="D19" s="80"/>
      <c r="E19" s="81"/>
      <c r="F19" s="80"/>
      <c r="G19" s="80"/>
    </row>
    <row r="20" spans="1:12">
      <c r="A20" t="s">
        <v>66</v>
      </c>
    </row>
    <row r="21" spans="1:12">
      <c r="A21" t="s">
        <v>57</v>
      </c>
      <c r="B21" t="s">
        <v>58</v>
      </c>
      <c r="C21" s="76" t="s">
        <v>59</v>
      </c>
      <c r="D21" s="77">
        <v>3500</v>
      </c>
      <c r="E21" s="82" t="s">
        <v>18</v>
      </c>
      <c r="F21" s="83" t="s">
        <v>47</v>
      </c>
      <c r="G21" s="84">
        <f>D21</f>
        <v>3500</v>
      </c>
    </row>
    <row r="22" spans="1:12">
      <c r="D22" s="54"/>
      <c r="E22" s="82"/>
      <c r="G22" s="54"/>
    </row>
    <row r="23" spans="1:12">
      <c r="A23" t="s">
        <v>60</v>
      </c>
      <c r="B23" t="s">
        <v>61</v>
      </c>
      <c r="C23" s="60" t="s">
        <v>62</v>
      </c>
      <c r="D23" s="78">
        <v>45</v>
      </c>
      <c r="E23" s="82" t="s">
        <v>18</v>
      </c>
      <c r="F23" s="74" t="s">
        <v>63</v>
      </c>
      <c r="G23" s="75">
        <f>D23</f>
        <v>45</v>
      </c>
    </row>
    <row r="24" spans="1:12">
      <c r="D24" s="54"/>
      <c r="E24" s="82"/>
      <c r="G24" s="54"/>
    </row>
    <row r="25" spans="1:12">
      <c r="A25" t="s">
        <v>64</v>
      </c>
      <c r="C25" s="76" t="s">
        <v>34</v>
      </c>
      <c r="D25" s="77">
        <f>D21-D26</f>
        <v>3492</v>
      </c>
      <c r="E25" s="82" t="s">
        <v>18</v>
      </c>
      <c r="F25" s="76" t="str">
        <f>C21</f>
        <v>20033 Hasliberger</v>
      </c>
      <c r="G25" s="77">
        <f>D25+D26</f>
        <v>3500</v>
      </c>
    </row>
    <row r="26" spans="1:12">
      <c r="C26" s="60" t="s">
        <v>65</v>
      </c>
      <c r="D26" s="78">
        <v>8</v>
      </c>
      <c r="E26" s="82"/>
    </row>
    <row r="27" spans="1:12">
      <c r="A27" t="s">
        <v>67</v>
      </c>
      <c r="E27" s="82"/>
      <c r="I27" t="s">
        <v>107</v>
      </c>
      <c r="J27" t="s">
        <v>71</v>
      </c>
      <c r="K27" t="s">
        <v>72</v>
      </c>
    </row>
    <row r="28" spans="1:12">
      <c r="A28" t="s">
        <v>68</v>
      </c>
      <c r="B28" t="s">
        <v>69</v>
      </c>
      <c r="C28" s="76" t="s">
        <v>70</v>
      </c>
      <c r="D28" s="77">
        <f>L28</f>
        <v>5256.8444820773357</v>
      </c>
      <c r="E28" s="82" t="s">
        <v>18</v>
      </c>
      <c r="F28" s="83" t="s">
        <v>47</v>
      </c>
      <c r="G28" s="84">
        <f>D28</f>
        <v>5256.8444820773357</v>
      </c>
      <c r="I28" s="53">
        <v>7450</v>
      </c>
      <c r="J28" s="55">
        <f>C7</f>
        <v>1.4172</v>
      </c>
      <c r="K28">
        <f>D7</f>
        <v>1.4072</v>
      </c>
      <c r="L28" s="54">
        <f>I28/J28</f>
        <v>5256.8444820773357</v>
      </c>
    </row>
    <row r="29" spans="1:12">
      <c r="E29" s="82"/>
    </row>
    <row r="30" spans="1:12">
      <c r="A30" t="s">
        <v>73</v>
      </c>
      <c r="B30" t="s">
        <v>74</v>
      </c>
      <c r="C30" s="76" t="s">
        <v>34</v>
      </c>
      <c r="D30" s="77">
        <f>G30-D31</f>
        <v>5196.5139664804474</v>
      </c>
      <c r="E30" s="82" t="s">
        <v>18</v>
      </c>
      <c r="F30" s="76" t="str">
        <f>C28</f>
        <v>20045 Miller</v>
      </c>
      <c r="G30" s="77">
        <f>L30</f>
        <v>5202.5139664804474</v>
      </c>
      <c r="I30" s="53">
        <v>7450</v>
      </c>
      <c r="J30" s="69">
        <f>E7</f>
        <v>1.4319999999999999</v>
      </c>
      <c r="K30">
        <f>F7</f>
        <v>1.4219999999999999</v>
      </c>
      <c r="L30" s="54">
        <f>I30/J30</f>
        <v>5202.5139664804474</v>
      </c>
    </row>
    <row r="31" spans="1:12">
      <c r="C31" s="60" t="s">
        <v>65</v>
      </c>
      <c r="D31" s="79">
        <v>6</v>
      </c>
      <c r="E31" s="82"/>
      <c r="I31" s="66" t="s">
        <v>129</v>
      </c>
      <c r="J31" s="67"/>
      <c r="K31" s="67"/>
      <c r="L31" s="68">
        <v>-6</v>
      </c>
    </row>
    <row r="32" spans="1:12">
      <c r="I32" t="s">
        <v>132</v>
      </c>
      <c r="L32" s="54">
        <f>L30+L31</f>
        <v>5196.5139664804474</v>
      </c>
    </row>
    <row r="33" spans="1:12">
      <c r="L33" s="54"/>
    </row>
    <row r="34" spans="1:12">
      <c r="A34" t="s">
        <v>73</v>
      </c>
      <c r="B34" t="s">
        <v>74</v>
      </c>
      <c r="C34" s="60" t="s">
        <v>85</v>
      </c>
      <c r="D34" s="78">
        <f>-L34</f>
        <v>54.33051559688829</v>
      </c>
      <c r="E34" s="82" t="s">
        <v>18</v>
      </c>
      <c r="F34" s="76" t="str">
        <f>F30</f>
        <v>20045 Miller</v>
      </c>
      <c r="G34" s="77">
        <f>D34</f>
        <v>54.33051559688829</v>
      </c>
      <c r="I34" t="s">
        <v>84</v>
      </c>
      <c r="L34" s="54">
        <f>L30-L28</f>
        <v>-54.33051559688829</v>
      </c>
    </row>
    <row r="35" spans="1:12">
      <c r="L35" s="54"/>
    </row>
    <row r="36" spans="1:12">
      <c r="A36" s="80" t="s">
        <v>56</v>
      </c>
      <c r="B36" s="80"/>
      <c r="C36" s="80"/>
      <c r="D36" s="80"/>
      <c r="E36" s="81"/>
      <c r="F36" s="80"/>
      <c r="G36" s="80"/>
    </row>
    <row r="37" spans="1:12">
      <c r="A37" t="s">
        <v>66</v>
      </c>
    </row>
    <row r="38" spans="1:12">
      <c r="A38" t="s">
        <v>57</v>
      </c>
      <c r="B38" t="s">
        <v>58</v>
      </c>
      <c r="C38" s="76" t="s">
        <v>75</v>
      </c>
      <c r="D38" s="77">
        <v>1400</v>
      </c>
      <c r="E38" s="82" t="s">
        <v>18</v>
      </c>
      <c r="F38" s="83" t="s">
        <v>76</v>
      </c>
      <c r="G38" s="84">
        <v>1400</v>
      </c>
    </row>
    <row r="39" spans="1:12">
      <c r="C39" s="87" t="s">
        <v>23</v>
      </c>
      <c r="D39" s="88"/>
      <c r="E39" s="82"/>
      <c r="G39" s="54"/>
    </row>
    <row r="40" spans="1:12">
      <c r="E40" s="82"/>
    </row>
    <row r="41" spans="1:12">
      <c r="A41" t="s">
        <v>60</v>
      </c>
      <c r="B41" t="s">
        <v>77</v>
      </c>
      <c r="C41" s="60" t="s">
        <v>78</v>
      </c>
      <c r="D41" s="78">
        <v>25</v>
      </c>
      <c r="E41" s="82" t="s">
        <v>18</v>
      </c>
      <c r="F41" s="74" t="s">
        <v>79</v>
      </c>
      <c r="G41" s="75">
        <f>D41+D42</f>
        <v>30</v>
      </c>
    </row>
    <row r="42" spans="1:12">
      <c r="C42" s="76" t="s">
        <v>32</v>
      </c>
      <c r="D42" s="77">
        <f>D41/5</f>
        <v>5</v>
      </c>
      <c r="E42" s="82"/>
      <c r="G42" s="54"/>
    </row>
    <row r="43" spans="1:12">
      <c r="E43" s="82"/>
    </row>
    <row r="44" spans="1:12">
      <c r="A44" t="s">
        <v>64</v>
      </c>
      <c r="B44" t="s">
        <v>80</v>
      </c>
      <c r="C44" s="76" t="s">
        <v>34</v>
      </c>
      <c r="D44" s="77">
        <f>G38*0.98</f>
        <v>1372</v>
      </c>
      <c r="E44" s="82" t="s">
        <v>18</v>
      </c>
      <c r="F44" s="76" t="str">
        <f>C38</f>
        <v>20058 Owen</v>
      </c>
      <c r="G44" s="77">
        <f>D44</f>
        <v>1372</v>
      </c>
    </row>
    <row r="45" spans="1:12">
      <c r="E45" s="82"/>
    </row>
    <row r="46" spans="1:12">
      <c r="C46" s="76" t="s">
        <v>134</v>
      </c>
      <c r="D46" s="77">
        <f>D38*0.2</f>
        <v>280</v>
      </c>
      <c r="E46" s="82" t="s">
        <v>18</v>
      </c>
      <c r="F46" s="76" t="s">
        <v>75</v>
      </c>
      <c r="G46" s="77">
        <f>D46</f>
        <v>280</v>
      </c>
    </row>
    <row r="47" spans="1:12">
      <c r="E47" s="82"/>
    </row>
    <row r="48" spans="1:12">
      <c r="A48" t="s">
        <v>81</v>
      </c>
      <c r="E48" s="82"/>
      <c r="I48" t="s">
        <v>108</v>
      </c>
      <c r="J48" t="s">
        <v>71</v>
      </c>
      <c r="K48" t="s">
        <v>72</v>
      </c>
    </row>
    <row r="49" spans="1:12">
      <c r="A49" t="s">
        <v>83</v>
      </c>
      <c r="B49" t="s">
        <v>69</v>
      </c>
      <c r="C49" s="76" t="s">
        <v>82</v>
      </c>
      <c r="D49" s="77">
        <f>L49</f>
        <v>646.44401468894637</v>
      </c>
      <c r="E49" s="82" t="s">
        <v>18</v>
      </c>
      <c r="F49" s="83" t="s">
        <v>76</v>
      </c>
      <c r="G49" s="84">
        <f>D49</f>
        <v>646.44401468894637</v>
      </c>
      <c r="I49" s="62">
        <v>5950</v>
      </c>
      <c r="J49" s="55">
        <f>C12</f>
        <v>9.2042000000000002</v>
      </c>
      <c r="K49">
        <f>D12</f>
        <v>9.1297999999999995</v>
      </c>
      <c r="L49" s="54">
        <f>I49/J49</f>
        <v>646.44401468894637</v>
      </c>
    </row>
    <row r="50" spans="1:12">
      <c r="C50" s="72" t="s">
        <v>23</v>
      </c>
      <c r="D50" s="70"/>
      <c r="E50" s="82"/>
      <c r="G50" s="54"/>
    </row>
    <row r="51" spans="1:12">
      <c r="E51" s="82"/>
    </row>
    <row r="52" spans="1:12">
      <c r="A52" t="s">
        <v>73</v>
      </c>
      <c r="B52" t="s">
        <v>74</v>
      </c>
      <c r="C52" s="76" t="s">
        <v>34</v>
      </c>
      <c r="D52" s="77">
        <f>G52-D53</f>
        <v>643.06343397377248</v>
      </c>
      <c r="E52" s="82" t="s">
        <v>18</v>
      </c>
      <c r="F52" s="76" t="str">
        <f>C49</f>
        <v>20079 Sundst</v>
      </c>
      <c r="G52" s="77">
        <f>L52</f>
        <v>648.06343397377248</v>
      </c>
      <c r="I52" s="62">
        <v>5950</v>
      </c>
      <c r="J52" s="69">
        <f>E12</f>
        <v>9.1812000000000005</v>
      </c>
      <c r="K52">
        <f>F12</f>
        <v>9.1067999999999998</v>
      </c>
      <c r="L52" s="54">
        <f>I52/J52</f>
        <v>648.06343397377248</v>
      </c>
    </row>
    <row r="53" spans="1:12">
      <c r="C53" s="60" t="s">
        <v>65</v>
      </c>
      <c r="D53" s="79">
        <v>5</v>
      </c>
      <c r="E53" s="82"/>
      <c r="G53" s="54"/>
      <c r="I53" s="66" t="s">
        <v>129</v>
      </c>
      <c r="J53" s="67"/>
      <c r="K53" s="67"/>
      <c r="L53" s="68">
        <v>-5</v>
      </c>
    </row>
    <row r="54" spans="1:12">
      <c r="I54" t="s">
        <v>132</v>
      </c>
      <c r="L54" s="54">
        <f>L52+L53</f>
        <v>643.06343397377248</v>
      </c>
    </row>
    <row r="56" spans="1:12">
      <c r="A56" t="s">
        <v>73</v>
      </c>
      <c r="B56" t="s">
        <v>74</v>
      </c>
      <c r="C56" s="76" t="str">
        <f>F52</f>
        <v>20079 Sundst</v>
      </c>
      <c r="D56" s="77">
        <f>L56</f>
        <v>1.6194192848261082</v>
      </c>
      <c r="E56" s="82" t="s">
        <v>18</v>
      </c>
      <c r="F56" s="85" t="s">
        <v>86</v>
      </c>
      <c r="G56" s="86">
        <f>L56</f>
        <v>1.6194192848261082</v>
      </c>
      <c r="I56" t="s">
        <v>84</v>
      </c>
      <c r="L56" s="54">
        <f>L52-L49</f>
        <v>1.6194192848261082</v>
      </c>
    </row>
    <row r="59" spans="1:12">
      <c r="A59" s="80" t="s">
        <v>87</v>
      </c>
      <c r="B59" s="80"/>
      <c r="C59" s="80"/>
      <c r="D59" s="80"/>
      <c r="E59" s="81"/>
      <c r="F59" s="80"/>
      <c r="G59" s="80"/>
    </row>
    <row r="61" spans="1:12">
      <c r="A61" t="s">
        <v>83</v>
      </c>
      <c r="B61" t="s">
        <v>88</v>
      </c>
      <c r="C61" s="76" t="s">
        <v>89</v>
      </c>
      <c r="D61" s="77">
        <v>3700</v>
      </c>
      <c r="E61" s="82" t="s">
        <v>18</v>
      </c>
      <c r="F61" s="83" t="s">
        <v>76</v>
      </c>
      <c r="G61" s="84">
        <f>D61</f>
        <v>3700</v>
      </c>
    </row>
    <row r="62" spans="1:12">
      <c r="C62" s="87" t="s">
        <v>23</v>
      </c>
      <c r="D62" s="88"/>
      <c r="E62" s="82"/>
      <c r="G62" s="54"/>
    </row>
    <row r="63" spans="1:12">
      <c r="E63" s="82"/>
      <c r="I63" t="s">
        <v>109</v>
      </c>
      <c r="J63" t="s">
        <v>71</v>
      </c>
      <c r="K63" t="s">
        <v>72</v>
      </c>
    </row>
    <row r="64" spans="1:12">
      <c r="A64" t="s">
        <v>83</v>
      </c>
      <c r="B64" t="s">
        <v>90</v>
      </c>
      <c r="C64" s="76" t="s">
        <v>91</v>
      </c>
      <c r="D64" s="77">
        <f>L64</f>
        <v>262.2148822136358</v>
      </c>
      <c r="E64" s="82" t="s">
        <v>18</v>
      </c>
      <c r="F64" s="83" t="s">
        <v>47</v>
      </c>
      <c r="G64" s="84">
        <f>L64</f>
        <v>262.2148822136358</v>
      </c>
      <c r="I64" s="61">
        <v>43758</v>
      </c>
      <c r="J64" s="55">
        <f>C13</f>
        <v>166.8784</v>
      </c>
      <c r="K64">
        <f>D13</f>
        <v>165.6216</v>
      </c>
      <c r="L64" s="54">
        <f>I64/J64</f>
        <v>262.2148822136358</v>
      </c>
    </row>
    <row r="65" spans="1:12">
      <c r="E65" s="82"/>
    </row>
    <row r="66" spans="1:12">
      <c r="A66" t="s">
        <v>64</v>
      </c>
      <c r="B66" t="s">
        <v>92</v>
      </c>
      <c r="C66" s="60" t="s">
        <v>93</v>
      </c>
      <c r="D66" s="78">
        <v>48</v>
      </c>
      <c r="E66" s="82" t="s">
        <v>18</v>
      </c>
      <c r="F66" s="76" t="s">
        <v>95</v>
      </c>
      <c r="G66" s="77">
        <f>D66+D67+D68</f>
        <v>74.400000000000006</v>
      </c>
    </row>
    <row r="67" spans="1:12">
      <c r="C67" s="60" t="s">
        <v>94</v>
      </c>
      <c r="D67" s="78">
        <v>22</v>
      </c>
      <c r="E67" s="82"/>
      <c r="G67" s="54"/>
    </row>
    <row r="68" spans="1:12">
      <c r="C68" s="76" t="s">
        <v>32</v>
      </c>
      <c r="D68" s="77">
        <f>D67/5</f>
        <v>4.4000000000000004</v>
      </c>
      <c r="E68" s="82"/>
      <c r="G68" s="54"/>
    </row>
    <row r="69" spans="1:12">
      <c r="E69" s="82"/>
    </row>
    <row r="70" spans="1:12">
      <c r="A70" t="s">
        <v>73</v>
      </c>
      <c r="B70" t="s">
        <v>96</v>
      </c>
      <c r="C70" s="76" t="s">
        <v>34</v>
      </c>
      <c r="D70" s="77">
        <f>D61</f>
        <v>3700</v>
      </c>
      <c r="E70" s="82" t="s">
        <v>18</v>
      </c>
      <c r="F70" s="76" t="str">
        <f>C61</f>
        <v>20234 Travnicek</v>
      </c>
      <c r="G70" s="77">
        <f>D70</f>
        <v>3700</v>
      </c>
    </row>
    <row r="71" spans="1:12">
      <c r="E71" s="82"/>
    </row>
    <row r="72" spans="1:12">
      <c r="A72" t="s">
        <v>73</v>
      </c>
      <c r="B72" t="s">
        <v>97</v>
      </c>
      <c r="C72" s="60" t="s">
        <v>34</v>
      </c>
      <c r="D72" s="78">
        <f>G72-D73</f>
        <v>259.27974590146147</v>
      </c>
      <c r="E72" s="82" t="s">
        <v>18</v>
      </c>
      <c r="F72" s="76" t="str">
        <f>C64</f>
        <v>20684 Lingjang</v>
      </c>
      <c r="G72" s="77">
        <f>L72</f>
        <v>263.77974590146147</v>
      </c>
      <c r="I72" s="61">
        <v>43758</v>
      </c>
      <c r="J72" s="69">
        <f>E13</f>
        <v>165.88839999999999</v>
      </c>
      <c r="K72">
        <f>F13</f>
        <v>164.63159999999999</v>
      </c>
      <c r="L72" s="54">
        <f>I72/J72</f>
        <v>263.77974590146147</v>
      </c>
    </row>
    <row r="73" spans="1:12">
      <c r="C73" s="60" t="s">
        <v>65</v>
      </c>
      <c r="D73" s="79">
        <v>4.5</v>
      </c>
      <c r="E73" s="82"/>
      <c r="G73" s="54"/>
      <c r="I73" s="66" t="s">
        <v>129</v>
      </c>
      <c r="J73" s="67"/>
      <c r="K73" s="67"/>
      <c r="L73" s="68">
        <v>-4.5</v>
      </c>
    </row>
    <row r="74" spans="1:12">
      <c r="E74" s="82"/>
      <c r="I74" t="s">
        <v>132</v>
      </c>
      <c r="L74" s="54">
        <f>L72+L73</f>
        <v>259.27974590146147</v>
      </c>
    </row>
    <row r="75" spans="1:12">
      <c r="E75" s="82"/>
    </row>
    <row r="76" spans="1:12">
      <c r="A76" t="s">
        <v>73</v>
      </c>
      <c r="B76" t="s">
        <v>97</v>
      </c>
      <c r="C76" s="76" t="str">
        <f>F72</f>
        <v>20684 Lingjang</v>
      </c>
      <c r="D76" s="77">
        <f>L76</f>
        <v>1.5648636878256639</v>
      </c>
      <c r="E76" s="82" t="s">
        <v>18</v>
      </c>
      <c r="F76" s="83" t="s">
        <v>86</v>
      </c>
      <c r="G76" s="84">
        <f>L76</f>
        <v>1.5648636878256639</v>
      </c>
      <c r="I76" t="s">
        <v>84</v>
      </c>
      <c r="L76" s="54">
        <f>L72-L64</f>
        <v>1.5648636878256639</v>
      </c>
    </row>
    <row r="79" spans="1:12">
      <c r="A79" s="80" t="s">
        <v>98</v>
      </c>
      <c r="B79" s="80"/>
      <c r="C79" s="80"/>
      <c r="D79" s="80"/>
      <c r="E79" s="81"/>
      <c r="F79" s="80"/>
      <c r="G79" s="80"/>
    </row>
    <row r="80" spans="1:12">
      <c r="A80" t="s">
        <v>66</v>
      </c>
    </row>
    <row r="81" spans="1:12">
      <c r="A81" t="s">
        <v>57</v>
      </c>
      <c r="B81" t="s">
        <v>99</v>
      </c>
      <c r="C81" s="60" t="s">
        <v>21</v>
      </c>
      <c r="D81" s="78">
        <v>4300</v>
      </c>
      <c r="E81" s="82" t="s">
        <v>18</v>
      </c>
      <c r="F81" s="74" t="s">
        <v>101</v>
      </c>
      <c r="G81" s="75">
        <f>D81</f>
        <v>4300</v>
      </c>
    </row>
    <row r="82" spans="1:12">
      <c r="C82" s="59"/>
      <c r="E82" s="82"/>
    </row>
    <row r="83" spans="1:12">
      <c r="A83" t="s">
        <v>60</v>
      </c>
      <c r="B83" t="s">
        <v>103</v>
      </c>
      <c r="C83" s="60" t="s">
        <v>21</v>
      </c>
      <c r="D83" s="79">
        <v>160</v>
      </c>
      <c r="E83" s="82" t="s">
        <v>18</v>
      </c>
      <c r="F83" s="74" t="s">
        <v>63</v>
      </c>
      <c r="G83" s="75">
        <f>D83+D84</f>
        <v>650</v>
      </c>
    </row>
    <row r="84" spans="1:12">
      <c r="C84" s="76" t="s">
        <v>104</v>
      </c>
      <c r="D84" s="77">
        <v>490</v>
      </c>
      <c r="E84" s="82"/>
      <c r="G84" s="54"/>
    </row>
    <row r="85" spans="1:12">
      <c r="E85" s="82"/>
    </row>
    <row r="86" spans="1:12">
      <c r="A86" t="s">
        <v>64</v>
      </c>
      <c r="B86" t="s">
        <v>105</v>
      </c>
      <c r="C86" s="70" t="str">
        <f>F81</f>
        <v>33194 Kruger</v>
      </c>
      <c r="D86" s="71">
        <f>G81</f>
        <v>4300</v>
      </c>
      <c r="E86" s="82" t="s">
        <v>18</v>
      </c>
      <c r="F86" s="76" t="s">
        <v>34</v>
      </c>
      <c r="G86" s="77">
        <f>G81</f>
        <v>4300</v>
      </c>
    </row>
    <row r="87" spans="1:12">
      <c r="E87" s="82"/>
    </row>
    <row r="88" spans="1:12">
      <c r="A88" t="s">
        <v>67</v>
      </c>
      <c r="E88" s="82"/>
      <c r="I88" t="s">
        <v>110</v>
      </c>
      <c r="J88" t="s">
        <v>71</v>
      </c>
      <c r="K88" t="s">
        <v>72</v>
      </c>
    </row>
    <row r="89" spans="1:12">
      <c r="A89" t="s">
        <v>83</v>
      </c>
      <c r="B89" t="s">
        <v>106</v>
      </c>
      <c r="C89" s="60" t="s">
        <v>21</v>
      </c>
      <c r="D89" s="78">
        <f>L89</f>
        <v>1859.6896242144417</v>
      </c>
      <c r="E89" s="82" t="s">
        <v>18</v>
      </c>
      <c r="F89" s="74" t="s">
        <v>113</v>
      </c>
      <c r="G89" s="75">
        <f>D89</f>
        <v>1859.6896242144417</v>
      </c>
      <c r="I89" s="63">
        <v>2900</v>
      </c>
      <c r="J89" s="64">
        <f>C9</f>
        <v>1.5806</v>
      </c>
      <c r="K89" s="55">
        <f>D9</f>
        <v>1.5593999999999999</v>
      </c>
      <c r="L89" s="54">
        <f>I89/K89</f>
        <v>1859.6896242144417</v>
      </c>
    </row>
    <row r="90" spans="1:12">
      <c r="E90" s="82"/>
    </row>
    <row r="91" spans="1:12">
      <c r="A91" t="s">
        <v>64</v>
      </c>
      <c r="B91" t="s">
        <v>111</v>
      </c>
      <c r="C91" s="60" t="s">
        <v>21</v>
      </c>
      <c r="D91" s="79">
        <v>160</v>
      </c>
      <c r="E91" s="82" t="s">
        <v>18</v>
      </c>
      <c r="F91" s="74" t="s">
        <v>63</v>
      </c>
      <c r="G91" s="75">
        <f>D91+D92</f>
        <v>650</v>
      </c>
    </row>
    <row r="92" spans="1:12">
      <c r="C92" s="76" t="s">
        <v>104</v>
      </c>
      <c r="D92" s="77">
        <v>490</v>
      </c>
      <c r="E92" s="82"/>
      <c r="G92" s="54"/>
    </row>
    <row r="93" spans="1:12">
      <c r="E93" s="82"/>
      <c r="I93" s="63">
        <v>2900</v>
      </c>
      <c r="J93" s="64">
        <f>E9</f>
        <v>1.6011</v>
      </c>
      <c r="K93" s="69">
        <f>F9</f>
        <v>1.5799000000000001</v>
      </c>
      <c r="L93" s="54">
        <f>I93/K93</f>
        <v>1835.559212608393</v>
      </c>
    </row>
    <row r="94" spans="1:12">
      <c r="A94" t="s">
        <v>73</v>
      </c>
      <c r="B94" t="s">
        <v>112</v>
      </c>
      <c r="C94" s="70" t="str">
        <f>F89</f>
        <v>33077 Thorpe</v>
      </c>
      <c r="D94" s="71">
        <f>L93</f>
        <v>1835.559212608393</v>
      </c>
      <c r="E94" s="82" t="s">
        <v>18</v>
      </c>
      <c r="F94" s="76" t="s">
        <v>34</v>
      </c>
      <c r="G94" s="77">
        <f>L95</f>
        <v>1843.059212608393</v>
      </c>
      <c r="I94" s="66" t="s">
        <v>130</v>
      </c>
      <c r="J94" s="67"/>
      <c r="K94" s="67"/>
      <c r="L94" s="68">
        <v>7.5</v>
      </c>
    </row>
    <row r="95" spans="1:12">
      <c r="C95" s="60" t="s">
        <v>51</v>
      </c>
      <c r="D95" s="78">
        <f>L94</f>
        <v>7.5</v>
      </c>
      <c r="E95" s="82"/>
      <c r="G95" s="54"/>
      <c r="I95" t="s">
        <v>131</v>
      </c>
      <c r="L95" s="54">
        <f>L93+L94</f>
        <v>1843.059212608393</v>
      </c>
    </row>
    <row r="98" spans="1:7">
      <c r="A98" s="80" t="s">
        <v>114</v>
      </c>
      <c r="B98" s="80"/>
      <c r="C98" s="80"/>
      <c r="D98" s="80"/>
      <c r="E98" s="81"/>
      <c r="F98" s="80"/>
      <c r="G98" s="80"/>
    </row>
    <row r="99" spans="1:7">
      <c r="A99" t="s">
        <v>66</v>
      </c>
    </row>
    <row r="100" spans="1:7">
      <c r="A100" t="s">
        <v>57</v>
      </c>
      <c r="B100" t="s">
        <v>106</v>
      </c>
      <c r="C100" s="60" t="s">
        <v>115</v>
      </c>
      <c r="D100" s="78">
        <v>2900</v>
      </c>
      <c r="E100" s="82" t="s">
        <v>18</v>
      </c>
      <c r="F100" s="74" t="s">
        <v>116</v>
      </c>
      <c r="G100" s="75">
        <v>2900</v>
      </c>
    </row>
    <row r="101" spans="1:7">
      <c r="C101" s="87" t="s">
        <v>100</v>
      </c>
      <c r="D101" s="89"/>
      <c r="E101" s="82"/>
      <c r="G101" s="54"/>
    </row>
    <row r="102" spans="1:7">
      <c r="D102" s="54"/>
      <c r="E102" s="82"/>
      <c r="G102" s="54"/>
    </row>
    <row r="103" spans="1:7">
      <c r="C103" s="76" t="s">
        <v>102</v>
      </c>
      <c r="D103" s="77">
        <f>D100/5</f>
        <v>580</v>
      </c>
      <c r="E103" s="82" t="s">
        <v>18</v>
      </c>
      <c r="F103" s="74" t="s">
        <v>117</v>
      </c>
      <c r="G103" s="75">
        <f>G100/5</f>
        <v>580</v>
      </c>
    </row>
    <row r="104" spans="1:7">
      <c r="D104" s="54"/>
      <c r="E104" s="82"/>
      <c r="G104" s="54"/>
    </row>
    <row r="105" spans="1:7">
      <c r="A105" t="s">
        <v>60</v>
      </c>
      <c r="B105" t="s">
        <v>111</v>
      </c>
      <c r="C105" s="60" t="s">
        <v>115</v>
      </c>
      <c r="D105" s="78">
        <v>140</v>
      </c>
      <c r="E105" s="82" t="s">
        <v>18</v>
      </c>
      <c r="F105" s="74" t="s">
        <v>63</v>
      </c>
      <c r="G105" s="75">
        <f>D105+D106</f>
        <v>168</v>
      </c>
    </row>
    <row r="106" spans="1:7">
      <c r="C106" s="76" t="s">
        <v>32</v>
      </c>
      <c r="D106" s="77">
        <f>D105/5</f>
        <v>28</v>
      </c>
      <c r="E106" s="82"/>
      <c r="G106" s="54"/>
    </row>
    <row r="107" spans="1:7">
      <c r="E107" s="82"/>
    </row>
    <row r="108" spans="1:7">
      <c r="A108" t="s">
        <v>64</v>
      </c>
      <c r="B108" t="s">
        <v>112</v>
      </c>
      <c r="C108" s="70" t="str">
        <f>F100</f>
        <v>33471 Antinori</v>
      </c>
      <c r="D108" s="71">
        <f>G100</f>
        <v>2900</v>
      </c>
      <c r="E108" s="82" t="s">
        <v>18</v>
      </c>
      <c r="F108" s="76" t="s">
        <v>34</v>
      </c>
      <c r="G108" s="77">
        <f>D108+D109</f>
        <v>2905.5</v>
      </c>
    </row>
    <row r="109" spans="1:7">
      <c r="C109" s="60" t="s">
        <v>51</v>
      </c>
      <c r="D109" s="78">
        <v>5.5</v>
      </c>
      <c r="E109" s="82"/>
      <c r="G109" s="54"/>
    </row>
    <row r="110" spans="1:7">
      <c r="A110" t="s">
        <v>67</v>
      </c>
      <c r="E110" s="82"/>
    </row>
    <row r="111" spans="1:7">
      <c r="A111" t="s">
        <v>83</v>
      </c>
      <c r="B111" t="s">
        <v>99</v>
      </c>
      <c r="C111" s="60" t="s">
        <v>115</v>
      </c>
      <c r="D111" s="78">
        <v>1300</v>
      </c>
      <c r="E111" s="82" t="s">
        <v>18</v>
      </c>
      <c r="F111" s="74" t="s">
        <v>118</v>
      </c>
      <c r="G111" s="75">
        <v>1300</v>
      </c>
    </row>
    <row r="112" spans="1:7">
      <c r="C112" s="87" t="s">
        <v>100</v>
      </c>
      <c r="D112" s="89"/>
      <c r="E112" s="82"/>
      <c r="G112" s="54"/>
    </row>
    <row r="113" spans="1:7">
      <c r="D113" s="54"/>
      <c r="E113" s="82"/>
      <c r="G113" s="54"/>
    </row>
    <row r="114" spans="1:7">
      <c r="C114" s="76" t="s">
        <v>102</v>
      </c>
      <c r="D114" s="77">
        <f>D111/5</f>
        <v>260</v>
      </c>
      <c r="E114" s="82" t="s">
        <v>18</v>
      </c>
      <c r="F114" s="74" t="s">
        <v>117</v>
      </c>
      <c r="G114" s="75">
        <f>G111/5</f>
        <v>260</v>
      </c>
    </row>
    <row r="115" spans="1:7">
      <c r="E115" s="82"/>
    </row>
    <row r="116" spans="1:7">
      <c r="A116" t="s">
        <v>73</v>
      </c>
      <c r="B116" t="s">
        <v>105</v>
      </c>
      <c r="C116" s="74" t="str">
        <f>F111</f>
        <v>33194 Egerszegy</v>
      </c>
      <c r="D116" s="75">
        <f>G111*0.98</f>
        <v>1274</v>
      </c>
      <c r="E116" s="82" t="s">
        <v>18</v>
      </c>
      <c r="F116" s="76" t="s">
        <v>34</v>
      </c>
      <c r="G116" s="77">
        <f>D116+D121</f>
        <v>1274</v>
      </c>
    </row>
    <row r="117" spans="1:7">
      <c r="D117" s="54"/>
    </row>
    <row r="118" spans="1:7">
      <c r="C118" s="74" t="str">
        <f>C116</f>
        <v>33194 Egerszegy</v>
      </c>
      <c r="D118" s="75">
        <f>G111*0.02</f>
        <v>26</v>
      </c>
      <c r="E118" s="82"/>
      <c r="F118" s="85" t="s">
        <v>135</v>
      </c>
      <c r="G118" s="86">
        <f>D118</f>
        <v>26</v>
      </c>
    </row>
    <row r="119" spans="1:7">
      <c r="D119" s="54"/>
    </row>
    <row r="120" spans="1:7">
      <c r="C120" s="74" t="s">
        <v>117</v>
      </c>
      <c r="D120" s="75">
        <f>D118*0.2</f>
        <v>5.2</v>
      </c>
      <c r="E120" s="82" t="s">
        <v>18</v>
      </c>
      <c r="F120" s="76" t="s">
        <v>102</v>
      </c>
      <c r="G120" s="77">
        <f>D120</f>
        <v>5.2</v>
      </c>
    </row>
    <row r="121" spans="1:7">
      <c r="D121" s="54"/>
    </row>
    <row r="123" spans="1:7">
      <c r="A123" s="80" t="s">
        <v>119</v>
      </c>
      <c r="B123" s="80"/>
      <c r="C123" s="80"/>
      <c r="D123" s="80"/>
      <c r="E123" s="81"/>
      <c r="F123" s="80"/>
      <c r="G123" s="80"/>
    </row>
    <row r="125" spans="1:7">
      <c r="A125" t="s">
        <v>60</v>
      </c>
      <c r="B125" t="s">
        <v>120</v>
      </c>
      <c r="C125" s="60" t="s">
        <v>115</v>
      </c>
      <c r="D125" s="78">
        <v>6200</v>
      </c>
      <c r="E125" s="82" t="s">
        <v>18</v>
      </c>
      <c r="F125" s="74" t="s">
        <v>118</v>
      </c>
      <c r="G125" s="75">
        <f>D125</f>
        <v>6200</v>
      </c>
    </row>
    <row r="126" spans="1:7">
      <c r="C126" s="87" t="s">
        <v>100</v>
      </c>
      <c r="D126" s="89"/>
      <c r="E126" s="82"/>
      <c r="G126" s="54"/>
    </row>
    <row r="127" spans="1:7">
      <c r="E127" s="82"/>
    </row>
    <row r="128" spans="1:7">
      <c r="C128" s="76" t="s">
        <v>102</v>
      </c>
      <c r="D128" s="77">
        <f>D125/5</f>
        <v>1240</v>
      </c>
      <c r="E128" s="82" t="s">
        <v>18</v>
      </c>
      <c r="F128" s="74" t="s">
        <v>117</v>
      </c>
      <c r="G128" s="75">
        <f>G125/5</f>
        <v>1240</v>
      </c>
    </row>
    <row r="129" spans="1:12">
      <c r="E129" s="82"/>
    </row>
    <row r="130" spans="1:12">
      <c r="E130" s="82"/>
      <c r="I130" t="s">
        <v>121</v>
      </c>
      <c r="J130" t="s">
        <v>71</v>
      </c>
      <c r="K130" t="s">
        <v>72</v>
      </c>
    </row>
    <row r="131" spans="1:12">
      <c r="A131" t="s">
        <v>83</v>
      </c>
      <c r="B131" t="s">
        <v>122</v>
      </c>
      <c r="C131" s="60" t="s">
        <v>21</v>
      </c>
      <c r="D131" s="78">
        <f>L131</f>
        <v>2030.3096222173881</v>
      </c>
      <c r="E131" s="82" t="s">
        <v>18</v>
      </c>
      <c r="F131" s="74" t="s">
        <v>126</v>
      </c>
      <c r="G131" s="75">
        <f>D131</f>
        <v>2030.3096222173881</v>
      </c>
      <c r="I131" s="65">
        <v>2800</v>
      </c>
      <c r="J131" s="64">
        <f>C8</f>
        <v>1.3909</v>
      </c>
      <c r="K131" s="55">
        <f>D8</f>
        <v>1.3791</v>
      </c>
      <c r="L131" s="54">
        <f>I131/K131</f>
        <v>2030.3096222173881</v>
      </c>
    </row>
    <row r="132" spans="1:12">
      <c r="E132" s="82"/>
    </row>
    <row r="133" spans="1:12">
      <c r="A133" t="s">
        <v>64</v>
      </c>
      <c r="B133" t="s">
        <v>123</v>
      </c>
      <c r="C133" s="60" t="s">
        <v>21</v>
      </c>
      <c r="D133" s="78">
        <v>140</v>
      </c>
      <c r="E133" s="82" t="s">
        <v>18</v>
      </c>
      <c r="F133" s="74">
        <v>33099</v>
      </c>
      <c r="G133" s="75">
        <f>D133+D134</f>
        <v>600</v>
      </c>
    </row>
    <row r="134" spans="1:12">
      <c r="C134" s="76" t="s">
        <v>104</v>
      </c>
      <c r="D134" s="77">
        <v>460</v>
      </c>
      <c r="E134" s="82"/>
      <c r="G134" s="54"/>
    </row>
    <row r="135" spans="1:12">
      <c r="D135" s="54"/>
      <c r="E135" s="82"/>
      <c r="G135" s="54"/>
    </row>
    <row r="136" spans="1:12">
      <c r="A136" t="s">
        <v>73</v>
      </c>
      <c r="B136" t="s">
        <v>124</v>
      </c>
      <c r="C136" s="74" t="str">
        <f>F125</f>
        <v>33194 Egerszegy</v>
      </c>
      <c r="D136" s="75">
        <f>G125</f>
        <v>6200</v>
      </c>
      <c r="E136" s="82" t="s">
        <v>18</v>
      </c>
      <c r="F136" s="76" t="s">
        <v>34</v>
      </c>
      <c r="G136" s="77">
        <f>D136</f>
        <v>6200</v>
      </c>
    </row>
    <row r="137" spans="1:12">
      <c r="E137" s="82"/>
      <c r="G137" s="54"/>
      <c r="I137" t="s">
        <v>121</v>
      </c>
      <c r="J137" t="s">
        <v>71</v>
      </c>
      <c r="K137" t="s">
        <v>72</v>
      </c>
    </row>
    <row r="138" spans="1:12">
      <c r="A138" t="s">
        <v>73</v>
      </c>
      <c r="B138" t="s">
        <v>125</v>
      </c>
      <c r="C138" s="74" t="str">
        <f>F131</f>
        <v>33395 Mc Doogle</v>
      </c>
      <c r="D138" s="75">
        <f>L138</f>
        <v>2037.6974019358124</v>
      </c>
      <c r="E138" s="82" t="s">
        <v>18</v>
      </c>
      <c r="F138" s="76" t="s">
        <v>34</v>
      </c>
      <c r="G138" s="77">
        <f>D138+D139</f>
        <v>2045.1974019358124</v>
      </c>
      <c r="I138" s="65">
        <v>2800</v>
      </c>
      <c r="J138" s="64">
        <f>E8</f>
        <v>1.3958999999999999</v>
      </c>
      <c r="K138" s="69">
        <f>F8</f>
        <v>1.3741000000000001</v>
      </c>
      <c r="L138" s="54">
        <f>I138/K138</f>
        <v>2037.6974019358124</v>
      </c>
    </row>
    <row r="139" spans="1:12">
      <c r="C139" s="60" t="s">
        <v>51</v>
      </c>
      <c r="D139" s="78">
        <f>L139</f>
        <v>7.5</v>
      </c>
      <c r="E139" s="82"/>
      <c r="G139" s="54"/>
      <c r="I139" s="66" t="s">
        <v>130</v>
      </c>
      <c r="J139" s="67"/>
      <c r="K139" s="67"/>
      <c r="L139" s="68">
        <v>7.5</v>
      </c>
    </row>
    <row r="140" spans="1:12">
      <c r="E140" s="82"/>
      <c r="I140" t="s">
        <v>131</v>
      </c>
      <c r="L140" s="54">
        <f>L138+L139</f>
        <v>2045.1974019358124</v>
      </c>
    </row>
    <row r="141" spans="1:12">
      <c r="E141" s="82"/>
      <c r="L141" s="54"/>
    </row>
    <row r="142" spans="1:12">
      <c r="A142" t="s">
        <v>73</v>
      </c>
      <c r="B142" t="s">
        <v>125</v>
      </c>
      <c r="C142" s="60" t="s">
        <v>127</v>
      </c>
      <c r="D142" s="78">
        <f>L142</f>
        <v>7.3877797184243263</v>
      </c>
      <c r="E142" s="82" t="s">
        <v>18</v>
      </c>
      <c r="F142" s="74" t="str">
        <f>C138</f>
        <v>33395 Mc Doogle</v>
      </c>
      <c r="G142" s="75">
        <f>L142</f>
        <v>7.3877797184243263</v>
      </c>
      <c r="I142" t="s">
        <v>84</v>
      </c>
      <c r="L142" s="54">
        <f>L138-L131</f>
        <v>7.3877797184243263</v>
      </c>
    </row>
  </sheetData>
  <mergeCells count="7">
    <mergeCell ref="B3:B6"/>
    <mergeCell ref="C3:D4"/>
    <mergeCell ref="E3:F4"/>
    <mergeCell ref="C5:C6"/>
    <mergeCell ref="D5:D6"/>
    <mergeCell ref="E5:E6"/>
    <mergeCell ref="F5:F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F11" sqref="F11"/>
    </sheetView>
  </sheetViews>
  <sheetFormatPr baseColWidth="10" defaultRowHeight="15" x14ac:dyDescent="0"/>
  <cols>
    <col min="1" max="1" width="1.33203125" customWidth="1"/>
    <col min="2" max="2" width="2.1640625" customWidth="1"/>
    <col min="4" max="4" width="19.5" customWidth="1"/>
    <col min="5" max="5" width="3.33203125" customWidth="1"/>
    <col min="6" max="6" width="21.5" customWidth="1"/>
    <col min="7" max="7" width="2" customWidth="1"/>
    <col min="8" max="8" width="1.6640625" customWidth="1"/>
    <col min="9" max="9" width="2.33203125" customWidth="1"/>
    <col min="10" max="10" width="12.1640625" customWidth="1"/>
    <col min="11" max="11" width="19" customWidth="1"/>
    <col min="12" max="12" width="2.5" customWidth="1"/>
    <col min="13" max="13" width="22.1640625" customWidth="1"/>
    <col min="14" max="14" width="1.33203125" customWidth="1"/>
  </cols>
  <sheetData>
    <row r="1" spans="2:14" ht="16" thickBot="1"/>
    <row r="2" spans="2:14">
      <c r="B2" s="8"/>
      <c r="C2" s="97" t="s">
        <v>14</v>
      </c>
      <c r="D2" s="97"/>
      <c r="E2" s="97"/>
      <c r="F2" s="97"/>
      <c r="G2" s="9"/>
      <c r="H2" s="10"/>
      <c r="I2" s="8"/>
      <c r="J2" s="97" t="s">
        <v>15</v>
      </c>
      <c r="K2" s="97"/>
      <c r="L2" s="97"/>
      <c r="M2" s="97"/>
      <c r="N2" s="1"/>
    </row>
    <row r="3" spans="2:14">
      <c r="B3" s="11"/>
      <c r="C3" s="12" t="s">
        <v>16</v>
      </c>
      <c r="D3" s="13" t="s">
        <v>17</v>
      </c>
      <c r="E3" s="14" t="s">
        <v>18</v>
      </c>
      <c r="F3" s="15" t="s">
        <v>19</v>
      </c>
      <c r="G3" s="16"/>
      <c r="H3" s="10"/>
      <c r="I3" s="11"/>
      <c r="J3" s="12" t="s">
        <v>20</v>
      </c>
      <c r="K3" s="17" t="s">
        <v>21</v>
      </c>
      <c r="L3" s="14" t="s">
        <v>18</v>
      </c>
      <c r="M3" s="18" t="s">
        <v>22</v>
      </c>
      <c r="N3" s="19"/>
    </row>
    <row r="4" spans="2:14">
      <c r="B4" s="11"/>
      <c r="C4" s="20"/>
      <c r="D4" s="21" t="s">
        <v>23</v>
      </c>
      <c r="E4" s="22"/>
      <c r="F4" s="23"/>
      <c r="G4" s="16"/>
      <c r="H4" s="10"/>
      <c r="I4" s="11"/>
      <c r="J4" s="24"/>
      <c r="K4" s="25" t="s">
        <v>24</v>
      </c>
      <c r="L4" s="26"/>
      <c r="M4" s="27"/>
      <c r="N4" s="19"/>
    </row>
    <row r="5" spans="2:14">
      <c r="B5" s="11"/>
      <c r="C5" s="26"/>
      <c r="D5" s="26"/>
      <c r="E5" s="26"/>
      <c r="F5" s="26"/>
      <c r="G5" s="16"/>
      <c r="H5" s="10"/>
      <c r="I5" s="11"/>
      <c r="J5" s="20"/>
      <c r="K5" s="28" t="s">
        <v>25</v>
      </c>
      <c r="L5" s="22" t="s">
        <v>18</v>
      </c>
      <c r="M5" s="29" t="s">
        <v>26</v>
      </c>
      <c r="N5" s="19"/>
    </row>
    <row r="6" spans="2:14">
      <c r="B6" s="11"/>
      <c r="C6" s="26"/>
      <c r="D6" s="26"/>
      <c r="E6" s="26"/>
      <c r="F6" s="26"/>
      <c r="G6" s="16"/>
      <c r="H6" s="10"/>
      <c r="I6" s="11"/>
      <c r="J6" s="26"/>
      <c r="K6" s="26"/>
      <c r="L6" s="26"/>
      <c r="M6" s="26"/>
      <c r="N6" s="19"/>
    </row>
    <row r="7" spans="2:14">
      <c r="B7" s="11"/>
      <c r="C7" s="12" t="s">
        <v>27</v>
      </c>
      <c r="D7" s="17" t="s">
        <v>28</v>
      </c>
      <c r="E7" s="14" t="s">
        <v>18</v>
      </c>
      <c r="F7" s="18" t="s">
        <v>29</v>
      </c>
      <c r="G7" s="16"/>
      <c r="H7" s="10"/>
      <c r="I7" s="11"/>
      <c r="J7" s="12" t="s">
        <v>30</v>
      </c>
      <c r="K7" s="17" t="s">
        <v>21</v>
      </c>
      <c r="L7" s="14" t="s">
        <v>18</v>
      </c>
      <c r="M7" s="30" t="s">
        <v>31</v>
      </c>
      <c r="N7" s="19"/>
    </row>
    <row r="8" spans="2:14">
      <c r="B8" s="11"/>
      <c r="C8" s="20"/>
      <c r="D8" s="31" t="s">
        <v>32</v>
      </c>
      <c r="E8" s="22"/>
      <c r="F8" s="23"/>
      <c r="G8" s="16"/>
      <c r="H8" s="10"/>
      <c r="I8" s="11"/>
      <c r="J8" s="20"/>
      <c r="K8" s="31" t="s">
        <v>32</v>
      </c>
      <c r="L8" s="22"/>
      <c r="M8" s="23"/>
      <c r="N8" s="19"/>
    </row>
    <row r="9" spans="2:14">
      <c r="B9" s="11"/>
      <c r="C9" s="26"/>
      <c r="D9" s="26"/>
      <c r="E9" s="26"/>
      <c r="F9" s="26"/>
      <c r="G9" s="16"/>
      <c r="H9" s="10"/>
      <c r="I9" s="11"/>
      <c r="J9" s="26"/>
      <c r="K9" s="26"/>
      <c r="L9" s="26"/>
      <c r="M9" s="26"/>
      <c r="N9" s="19"/>
    </row>
    <row r="10" spans="2:14">
      <c r="B10" s="11"/>
      <c r="C10" s="12" t="s">
        <v>33</v>
      </c>
      <c r="D10" s="13" t="s">
        <v>34</v>
      </c>
      <c r="E10" s="14" t="s">
        <v>18</v>
      </c>
      <c r="F10" s="32" t="s">
        <v>17</v>
      </c>
      <c r="G10" s="16"/>
      <c r="H10" s="10"/>
      <c r="I10" s="11"/>
      <c r="J10" s="12" t="s">
        <v>35</v>
      </c>
      <c r="K10" s="33" t="s">
        <v>22</v>
      </c>
      <c r="L10" s="14" t="s">
        <v>18</v>
      </c>
      <c r="M10" s="32" t="s">
        <v>34</v>
      </c>
      <c r="N10" s="19"/>
    </row>
    <row r="11" spans="2:14">
      <c r="B11" s="11"/>
      <c r="C11" s="20"/>
      <c r="D11" s="34" t="s">
        <v>36</v>
      </c>
      <c r="E11" s="22"/>
      <c r="F11" s="23"/>
      <c r="G11" s="16"/>
      <c r="H11" s="10"/>
      <c r="I11" s="11"/>
      <c r="J11" s="20"/>
      <c r="K11" s="34" t="s">
        <v>36</v>
      </c>
      <c r="L11" s="22"/>
      <c r="M11" s="23"/>
      <c r="N11" s="19"/>
    </row>
    <row r="12" spans="2:14">
      <c r="B12" s="11"/>
      <c r="C12" s="26"/>
      <c r="D12" s="26"/>
      <c r="E12" s="26"/>
      <c r="F12" s="26"/>
      <c r="G12" s="16"/>
      <c r="H12" s="10"/>
      <c r="I12" s="11"/>
      <c r="J12" s="26"/>
      <c r="K12" s="26"/>
      <c r="L12" s="26"/>
      <c r="M12" s="26"/>
      <c r="N12" s="19"/>
    </row>
    <row r="13" spans="2:14">
      <c r="B13" s="11"/>
      <c r="C13" s="12" t="s">
        <v>37</v>
      </c>
      <c r="D13" s="17" t="s">
        <v>38</v>
      </c>
      <c r="E13" s="14" t="s">
        <v>18</v>
      </c>
      <c r="F13" s="32" t="s">
        <v>17</v>
      </c>
      <c r="G13" s="16"/>
      <c r="H13" s="10"/>
      <c r="I13" s="11"/>
      <c r="J13" s="12" t="s">
        <v>37</v>
      </c>
      <c r="K13" s="33" t="s">
        <v>22</v>
      </c>
      <c r="L13" s="14" t="s">
        <v>18</v>
      </c>
      <c r="M13" s="35" t="s">
        <v>39</v>
      </c>
      <c r="N13" s="19"/>
    </row>
    <row r="14" spans="2:14">
      <c r="B14" s="11"/>
      <c r="C14" s="20"/>
      <c r="D14" s="21" t="s">
        <v>23</v>
      </c>
      <c r="E14" s="22"/>
      <c r="F14" s="23"/>
      <c r="G14" s="16"/>
      <c r="H14" s="10"/>
      <c r="I14" s="11"/>
      <c r="J14" s="24"/>
      <c r="K14" s="25" t="s">
        <v>24</v>
      </c>
      <c r="L14" s="26"/>
      <c r="M14" s="27"/>
      <c r="N14" s="19"/>
    </row>
    <row r="15" spans="2:14">
      <c r="B15" s="11"/>
      <c r="C15" s="26"/>
      <c r="D15" s="26"/>
      <c r="E15" s="26"/>
      <c r="F15" s="26"/>
      <c r="G15" s="16"/>
      <c r="H15" s="10"/>
      <c r="I15" s="11"/>
      <c r="J15" s="20"/>
      <c r="K15" s="28" t="str">
        <f>M5</f>
        <v>3 Erwerbsst (Ust aus ig Lief)</v>
      </c>
      <c r="L15" s="22" t="s">
        <v>18</v>
      </c>
      <c r="M15" s="29" t="str">
        <f>K5</f>
        <v>2 Vost ig Erwerbe</v>
      </c>
      <c r="N15" s="19"/>
    </row>
    <row r="16" spans="2:14">
      <c r="B16" s="11"/>
      <c r="C16" s="26"/>
      <c r="D16" s="26"/>
      <c r="E16" s="26"/>
      <c r="F16" s="26"/>
      <c r="G16" s="16"/>
      <c r="H16" s="10"/>
      <c r="I16" s="11"/>
      <c r="J16" s="26"/>
      <c r="K16" s="26"/>
      <c r="L16" s="26"/>
      <c r="M16" s="26"/>
      <c r="N16" s="19"/>
    </row>
    <row r="17" spans="1:14">
      <c r="A17" t="s">
        <v>40</v>
      </c>
      <c r="B17" s="11"/>
      <c r="C17" s="26"/>
      <c r="D17" s="26"/>
      <c r="E17" s="26"/>
      <c r="F17" s="26"/>
      <c r="G17" s="16"/>
      <c r="H17" s="10"/>
      <c r="I17" s="11"/>
      <c r="J17" s="26"/>
      <c r="K17" s="26"/>
      <c r="L17" s="26"/>
      <c r="M17" s="26"/>
      <c r="N17" s="19"/>
    </row>
    <row r="18" spans="1:14">
      <c r="B18" s="11"/>
      <c r="C18" s="26" t="s">
        <v>41</v>
      </c>
      <c r="D18" s="36" t="s">
        <v>17</v>
      </c>
      <c r="E18" s="37" t="s">
        <v>18</v>
      </c>
      <c r="F18" s="38" t="s">
        <v>42</v>
      </c>
      <c r="G18" s="16"/>
      <c r="H18" s="10"/>
      <c r="I18" s="11"/>
      <c r="J18" s="26" t="s">
        <v>41</v>
      </c>
      <c r="K18" s="39" t="s">
        <v>43</v>
      </c>
      <c r="L18" s="37" t="s">
        <v>18</v>
      </c>
      <c r="M18" s="38" t="s">
        <v>42</v>
      </c>
      <c r="N18" s="19"/>
    </row>
    <row r="19" spans="1:14">
      <c r="B19" s="11"/>
      <c r="C19" s="26"/>
      <c r="D19" s="26"/>
      <c r="E19" s="26"/>
      <c r="F19" s="26"/>
      <c r="G19" s="16"/>
      <c r="H19" s="10"/>
      <c r="I19" s="11"/>
      <c r="J19" s="26"/>
      <c r="K19" s="26"/>
      <c r="L19" s="26"/>
      <c r="M19" s="26"/>
      <c r="N19" s="19"/>
    </row>
    <row r="20" spans="1:14">
      <c r="B20" s="11"/>
      <c r="C20" s="26" t="s">
        <v>41</v>
      </c>
      <c r="D20" s="40" t="s">
        <v>44</v>
      </c>
      <c r="E20" s="37" t="s">
        <v>18</v>
      </c>
      <c r="F20" s="41" t="s">
        <v>17</v>
      </c>
      <c r="G20" s="16"/>
      <c r="H20" s="10"/>
      <c r="I20" s="11"/>
      <c r="J20" s="26" t="s">
        <v>41</v>
      </c>
      <c r="K20" s="40" t="s">
        <v>44</v>
      </c>
      <c r="L20" s="37" t="s">
        <v>18</v>
      </c>
      <c r="M20" s="30" t="s">
        <v>22</v>
      </c>
      <c r="N20" s="19"/>
    </row>
    <row r="21" spans="1:14" ht="16" thickBot="1">
      <c r="B21" s="42"/>
      <c r="C21" s="43"/>
      <c r="D21" s="43"/>
      <c r="E21" s="43"/>
      <c r="F21" s="43"/>
      <c r="G21" s="44"/>
      <c r="H21" s="10"/>
      <c r="I21" s="42"/>
      <c r="J21" s="43"/>
      <c r="K21" s="43"/>
      <c r="L21" s="43"/>
      <c r="M21" s="43"/>
      <c r="N21" s="2"/>
    </row>
    <row r="22" spans="1:14" ht="16" thickBot="1">
      <c r="B22" s="26"/>
      <c r="C22" s="26"/>
      <c r="D22" s="26"/>
      <c r="E22" s="26"/>
      <c r="F22" s="26"/>
      <c r="G22" s="26"/>
      <c r="H22" s="10"/>
      <c r="I22" s="26"/>
      <c r="J22" s="26"/>
      <c r="K22" s="26"/>
      <c r="L22" s="26"/>
      <c r="M22" s="26"/>
      <c r="N22" s="45"/>
    </row>
    <row r="23" spans="1:14">
      <c r="B23" s="8"/>
      <c r="C23" s="97" t="s">
        <v>45</v>
      </c>
      <c r="D23" s="97"/>
      <c r="E23" s="97"/>
      <c r="F23" s="97"/>
      <c r="G23" s="9"/>
      <c r="H23" s="10"/>
      <c r="I23" s="8"/>
      <c r="J23" s="97" t="s">
        <v>46</v>
      </c>
      <c r="K23" s="97"/>
      <c r="L23" s="97"/>
      <c r="M23" s="97"/>
      <c r="N23" s="1"/>
    </row>
    <row r="24" spans="1:14">
      <c r="B24" s="11"/>
      <c r="C24" s="46" t="s">
        <v>16</v>
      </c>
      <c r="D24" s="47" t="s">
        <v>17</v>
      </c>
      <c r="E24" s="37" t="s">
        <v>18</v>
      </c>
      <c r="F24" s="48" t="s">
        <v>47</v>
      </c>
      <c r="G24" s="16"/>
      <c r="H24" s="10"/>
      <c r="I24" s="11"/>
      <c r="J24" s="46" t="s">
        <v>20</v>
      </c>
      <c r="K24" s="49" t="s">
        <v>21</v>
      </c>
      <c r="L24" s="37" t="s">
        <v>18</v>
      </c>
      <c r="M24" s="30" t="s">
        <v>22</v>
      </c>
      <c r="N24" s="19"/>
    </row>
    <row r="25" spans="1:14">
      <c r="B25" s="11"/>
      <c r="C25" s="26"/>
      <c r="D25" s="26"/>
      <c r="E25" s="26"/>
      <c r="F25" s="26"/>
      <c r="G25" s="16"/>
      <c r="H25" s="10"/>
      <c r="I25" s="11"/>
      <c r="J25" s="26"/>
      <c r="K25" s="50"/>
      <c r="L25" s="26"/>
      <c r="M25" s="26"/>
      <c r="N25" s="19"/>
    </row>
    <row r="26" spans="1:14">
      <c r="B26" s="11"/>
      <c r="C26" s="46" t="s">
        <v>27</v>
      </c>
      <c r="D26" s="49" t="s">
        <v>48</v>
      </c>
      <c r="E26" s="37" t="s">
        <v>18</v>
      </c>
      <c r="F26" s="51" t="s">
        <v>29</v>
      </c>
      <c r="G26" s="16"/>
      <c r="H26" s="10"/>
      <c r="I26" s="11"/>
      <c r="J26" s="12" t="s">
        <v>49</v>
      </c>
      <c r="K26" s="17" t="s">
        <v>21</v>
      </c>
      <c r="L26" s="14" t="s">
        <v>18</v>
      </c>
      <c r="M26" s="30" t="s">
        <v>22</v>
      </c>
      <c r="N26" s="19"/>
    </row>
    <row r="27" spans="1:14">
      <c r="B27" s="11"/>
      <c r="C27" s="26"/>
      <c r="D27" s="26"/>
      <c r="E27" s="26"/>
      <c r="F27" s="26"/>
      <c r="G27" s="16"/>
      <c r="H27" s="10"/>
      <c r="I27" s="11"/>
      <c r="J27" s="20"/>
      <c r="K27" s="28" t="s">
        <v>50</v>
      </c>
      <c r="L27" s="22"/>
      <c r="M27" s="23"/>
      <c r="N27" s="19"/>
    </row>
    <row r="28" spans="1:14">
      <c r="B28" s="11"/>
      <c r="C28" s="26"/>
      <c r="D28" s="26"/>
      <c r="E28" s="26"/>
      <c r="F28" s="26"/>
      <c r="G28" s="16"/>
      <c r="H28" s="10"/>
      <c r="I28" s="11"/>
      <c r="J28" s="26"/>
      <c r="K28" s="26"/>
      <c r="L28" s="26"/>
      <c r="M28" s="26"/>
      <c r="N28" s="19"/>
    </row>
    <row r="29" spans="1:14">
      <c r="B29" s="11"/>
      <c r="C29" s="12" t="s">
        <v>33</v>
      </c>
      <c r="D29" s="13" t="s">
        <v>34</v>
      </c>
      <c r="E29" s="14" t="s">
        <v>18</v>
      </c>
      <c r="F29" s="32" t="s">
        <v>17</v>
      </c>
      <c r="G29" s="16"/>
      <c r="H29" s="10"/>
      <c r="I29" s="11"/>
      <c r="J29" s="12" t="s">
        <v>35</v>
      </c>
      <c r="K29" s="33" t="s">
        <v>22</v>
      </c>
      <c r="L29" s="14" t="s">
        <v>18</v>
      </c>
      <c r="M29" s="32" t="s">
        <v>34</v>
      </c>
      <c r="N29" s="19"/>
    </row>
    <row r="30" spans="1:14">
      <c r="B30" s="11"/>
      <c r="C30" s="20"/>
      <c r="D30" s="34" t="s">
        <v>51</v>
      </c>
      <c r="E30" s="22"/>
      <c r="F30" s="23"/>
      <c r="G30" s="16"/>
      <c r="H30" s="10"/>
      <c r="I30" s="11"/>
      <c r="J30" s="20"/>
      <c r="K30" s="34" t="s">
        <v>52</v>
      </c>
      <c r="L30" s="22"/>
      <c r="M30" s="23"/>
      <c r="N30" s="19"/>
    </row>
    <row r="31" spans="1:14">
      <c r="B31" s="11"/>
      <c r="C31" s="26"/>
      <c r="D31" s="26"/>
      <c r="E31" s="26"/>
      <c r="F31" s="26"/>
      <c r="G31" s="16"/>
      <c r="H31" s="10"/>
      <c r="I31" s="11"/>
      <c r="J31" s="26"/>
      <c r="K31" s="26"/>
      <c r="L31" s="26"/>
      <c r="M31" s="26"/>
      <c r="N31" s="19"/>
    </row>
    <row r="32" spans="1:14">
      <c r="B32" s="11"/>
      <c r="C32" s="46" t="s">
        <v>37</v>
      </c>
      <c r="D32" s="49" t="s">
        <v>53</v>
      </c>
      <c r="E32" s="37" t="s">
        <v>18</v>
      </c>
      <c r="F32" s="41" t="s">
        <v>17</v>
      </c>
      <c r="G32" s="16"/>
      <c r="H32" s="10"/>
      <c r="I32" s="11"/>
      <c r="J32" s="46" t="s">
        <v>37</v>
      </c>
      <c r="K32" s="52" t="s">
        <v>22</v>
      </c>
      <c r="L32" s="37" t="s">
        <v>18</v>
      </c>
      <c r="M32" s="48" t="s">
        <v>54</v>
      </c>
      <c r="N32" s="19"/>
    </row>
    <row r="33" spans="2:14">
      <c r="B33" s="11"/>
      <c r="C33" s="26"/>
      <c r="D33" s="26"/>
      <c r="E33" s="26"/>
      <c r="F33" s="26"/>
      <c r="G33" s="16"/>
      <c r="H33" s="10"/>
      <c r="I33" s="11"/>
      <c r="J33" s="26"/>
      <c r="K33" s="26"/>
      <c r="L33" s="26"/>
      <c r="M33" s="26"/>
      <c r="N33" s="19"/>
    </row>
    <row r="34" spans="2:14">
      <c r="B34" s="11"/>
      <c r="C34" s="26"/>
      <c r="D34" s="26"/>
      <c r="E34" s="26"/>
      <c r="F34" s="26"/>
      <c r="G34" s="16"/>
      <c r="H34" s="10"/>
      <c r="I34" s="11"/>
      <c r="J34" s="26"/>
      <c r="K34" s="26"/>
      <c r="L34" s="26"/>
      <c r="M34" s="26"/>
      <c r="N34" s="19"/>
    </row>
    <row r="35" spans="2:14">
      <c r="B35" s="11"/>
      <c r="C35" s="26" t="s">
        <v>41</v>
      </c>
      <c r="D35" s="36" t="s">
        <v>17</v>
      </c>
      <c r="E35" s="37" t="s">
        <v>18</v>
      </c>
      <c r="F35" s="38" t="s">
        <v>42</v>
      </c>
      <c r="G35" s="16"/>
      <c r="H35" s="10"/>
      <c r="I35" s="11"/>
      <c r="J35" s="26" t="s">
        <v>41</v>
      </c>
      <c r="K35" s="39" t="s">
        <v>43</v>
      </c>
      <c r="L35" s="37" t="s">
        <v>18</v>
      </c>
      <c r="M35" s="38" t="s">
        <v>42</v>
      </c>
      <c r="N35" s="19"/>
    </row>
    <row r="36" spans="2:14">
      <c r="B36" s="11"/>
      <c r="C36" s="26"/>
      <c r="D36" s="26"/>
      <c r="E36" s="26"/>
      <c r="F36" s="26"/>
      <c r="G36" s="16"/>
      <c r="H36" s="10"/>
      <c r="I36" s="11"/>
      <c r="J36" s="26"/>
      <c r="K36" s="26"/>
      <c r="L36" s="26"/>
      <c r="M36" s="26"/>
      <c r="N36" s="19"/>
    </row>
    <row r="37" spans="2:14">
      <c r="B37" s="11"/>
      <c r="C37" s="26" t="s">
        <v>41</v>
      </c>
      <c r="D37" s="40" t="s">
        <v>44</v>
      </c>
      <c r="E37" s="37" t="s">
        <v>18</v>
      </c>
      <c r="F37" s="41" t="s">
        <v>17</v>
      </c>
      <c r="G37" s="16"/>
      <c r="H37" s="10"/>
      <c r="I37" s="11"/>
      <c r="J37" s="26" t="s">
        <v>41</v>
      </c>
      <c r="K37" s="40" t="s">
        <v>44</v>
      </c>
      <c r="L37" s="37" t="s">
        <v>18</v>
      </c>
      <c r="M37" s="30" t="s">
        <v>22</v>
      </c>
      <c r="N37" s="19"/>
    </row>
    <row r="38" spans="2:14" ht="16" thickBot="1">
      <c r="B38" s="42"/>
      <c r="C38" s="43"/>
      <c r="D38" s="43"/>
      <c r="E38" s="43"/>
      <c r="F38" s="43"/>
      <c r="G38" s="44"/>
      <c r="H38" s="10"/>
      <c r="I38" s="42"/>
      <c r="J38" s="43"/>
      <c r="K38" s="43"/>
      <c r="L38" s="43"/>
      <c r="M38" s="43"/>
      <c r="N38" s="2"/>
    </row>
  </sheetData>
  <mergeCells count="4">
    <mergeCell ref="C2:F2"/>
    <mergeCell ref="J2:M2"/>
    <mergeCell ref="C23:F23"/>
    <mergeCell ref="J23:M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Blatt2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2014-03-08T09:42:53Z</dcterms:created>
  <dcterms:modified xsi:type="dcterms:W3CDTF">2019-05-01T09:31:21Z</dcterms:modified>
</cp:coreProperties>
</file>