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6160" yWindow="60" windowWidth="25600" windowHeight="16580" tabRatio="500"/>
  </bookViews>
  <sheets>
    <sheet name="Blat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1" i="1" l="1"/>
  <c r="D6" i="1"/>
  <c r="D7" i="1"/>
  <c r="D8" i="1"/>
  <c r="D9" i="1"/>
  <c r="D11" i="1"/>
  <c r="C6" i="1"/>
  <c r="C7" i="1"/>
  <c r="C8" i="1"/>
  <c r="C9" i="1"/>
  <c r="C11" i="1"/>
  <c r="D13" i="1"/>
  <c r="D15" i="1"/>
  <c r="D4" i="1"/>
  <c r="D17" i="1"/>
  <c r="D19" i="1"/>
  <c r="F6" i="1"/>
  <c r="F7" i="1"/>
  <c r="F8" i="1"/>
  <c r="F9" i="1"/>
  <c r="F11" i="1"/>
  <c r="F13" i="1"/>
  <c r="F15" i="1"/>
  <c r="E5" i="1"/>
  <c r="E17" i="1"/>
  <c r="F17" i="1"/>
  <c r="F19" i="1"/>
  <c r="B27" i="1"/>
  <c r="C27" i="1"/>
  <c r="C28" i="1"/>
  <c r="C29" i="1"/>
  <c r="C30" i="1"/>
  <c r="C31" i="1"/>
  <c r="C32" i="1"/>
  <c r="C33" i="1"/>
  <c r="C34" i="1"/>
  <c r="G6" i="1"/>
  <c r="G7" i="1"/>
  <c r="G8" i="1"/>
  <c r="G9" i="1"/>
  <c r="G11" i="1"/>
  <c r="G13" i="1"/>
  <c r="G15" i="1"/>
  <c r="G19" i="1"/>
  <c r="E6" i="1"/>
  <c r="E7" i="1"/>
  <c r="E8" i="1"/>
  <c r="E9" i="1"/>
  <c r="E11" i="1"/>
  <c r="E13" i="1"/>
  <c r="E15" i="1"/>
  <c r="E19" i="1"/>
  <c r="C13" i="1"/>
  <c r="F5" i="1"/>
  <c r="F4" i="1"/>
</calcChain>
</file>

<file path=xl/sharedStrings.xml><?xml version="1.0" encoding="utf-8"?>
<sst xmlns="http://schemas.openxmlformats.org/spreadsheetml/2006/main" count="32" uniqueCount="31">
  <si>
    <t>Kostenart</t>
  </si>
  <si>
    <t>Verwaltung</t>
  </si>
  <si>
    <t>Küche</t>
  </si>
  <si>
    <t>Keller</t>
  </si>
  <si>
    <t>Restaurant</t>
  </si>
  <si>
    <t>Logis</t>
  </si>
  <si>
    <t>LM-Einsatz</t>
  </si>
  <si>
    <t>Getränkeeinsatz</t>
  </si>
  <si>
    <t>Energiekosten</t>
  </si>
  <si>
    <t>Personalkosten</t>
  </si>
  <si>
    <t>Div. Kosten</t>
  </si>
  <si>
    <t>Kalk. Kosten</t>
  </si>
  <si>
    <t>Summe Gemeinkosten</t>
  </si>
  <si>
    <t>Umlage Verwaltung</t>
  </si>
  <si>
    <t>Zuschlagsbasen</t>
  </si>
  <si>
    <t>Kalkulation Hauptspeise</t>
  </si>
  <si>
    <t>%</t>
  </si>
  <si>
    <t>Betrag</t>
  </si>
  <si>
    <t>Wareneinsatz</t>
  </si>
  <si>
    <t>Gemeinkosten</t>
  </si>
  <si>
    <t>Selbstkosten</t>
  </si>
  <si>
    <t>Gewinn</t>
  </si>
  <si>
    <t>Grundpreis</t>
  </si>
  <si>
    <t>Bedienungsgeld</t>
  </si>
  <si>
    <t>Zwischensumme</t>
  </si>
  <si>
    <t>Umsatzsteuer</t>
  </si>
  <si>
    <t>Abgabepreis</t>
  </si>
  <si>
    <t>Kosten in t</t>
  </si>
  <si>
    <t>GKZ Speisen</t>
  </si>
  <si>
    <t>Zuschlagssätze / Selbstkosten</t>
  </si>
  <si>
    <t>Kostenstellenrechnung im Hotel- und Gastgewerbe (BAB Alpenblick)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</si>
</sst>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8" formatCode="_-* #,##0.0_-;\-* #,##0.0_-;_-* &quot;-&quot;??_-;_-@_-"/>
    <numFmt numFmtId="170" formatCode="_-[$€-2]\ * #,##0.00_-;\-[$€-2]\ * #,##0.00_-;_-[$€-2]\ * &quot;-&quot;??_-;_-@_-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43" fontId="3" fillId="0" borderId="0" xfId="1" applyFont="1"/>
    <xf numFmtId="0" fontId="4" fillId="0" borderId="0" xfId="0" applyFont="1"/>
    <xf numFmtId="43" fontId="4" fillId="0" borderId="0" xfId="1" applyFont="1"/>
    <xf numFmtId="0" fontId="4" fillId="0" borderId="1" xfId="0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  <xf numFmtId="0" fontId="4" fillId="2" borderId="1" xfId="0" applyFont="1" applyFill="1" applyBorder="1"/>
    <xf numFmtId="0" fontId="4" fillId="0" borderId="1" xfId="0" applyFont="1" applyBorder="1"/>
    <xf numFmtId="43" fontId="4" fillId="0" borderId="1" xfId="1" applyFont="1" applyBorder="1" applyAlignment="1"/>
    <xf numFmtId="10" fontId="4" fillId="0" borderId="1" xfId="2" applyNumberFormat="1" applyFont="1" applyBorder="1" applyAlignment="1"/>
    <xf numFmtId="43" fontId="4" fillId="0" borderId="0" xfId="1" applyFont="1" applyAlignment="1">
      <alignment horizontal="center"/>
    </xf>
    <xf numFmtId="0" fontId="4" fillId="0" borderId="2" xfId="0" applyFont="1" applyBorder="1"/>
    <xf numFmtId="10" fontId="4" fillId="0" borderId="2" xfId="2" applyNumberFormat="1" applyFont="1" applyBorder="1"/>
    <xf numFmtId="43" fontId="4" fillId="0" borderId="2" xfId="1" applyFont="1" applyBorder="1"/>
    <xf numFmtId="9" fontId="4" fillId="0" borderId="2" xfId="2" applyFont="1" applyBorder="1"/>
    <xf numFmtId="168" fontId="4" fillId="2" borderId="1" xfId="1" applyNumberFormat="1" applyFont="1" applyFill="1" applyBorder="1" applyAlignment="1"/>
    <xf numFmtId="168" fontId="4" fillId="0" borderId="1" xfId="1" applyNumberFormat="1" applyFont="1" applyBorder="1" applyAlignment="1"/>
    <xf numFmtId="168" fontId="4" fillId="0" borderId="1" xfId="1" applyNumberFormat="1" applyFont="1" applyBorder="1" applyAlignment="1">
      <alignment horizontal="left"/>
    </xf>
    <xf numFmtId="10" fontId="4" fillId="0" borderId="0" xfId="1" applyNumberFormat="1" applyFont="1"/>
    <xf numFmtId="170" fontId="4" fillId="0" borderId="1" xfId="1" applyNumberFormat="1" applyFont="1" applyBorder="1" applyAlignment="1"/>
  </cellXfs>
  <cellStyles count="3">
    <cellStyle name="Dezimal" xfId="1" builtinId="3"/>
    <cellStyle name="Prozent" xfId="2" builtinId="5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A2" sqref="A2"/>
    </sheetView>
  </sheetViews>
  <sheetFormatPr baseColWidth="10" defaultRowHeight="15" x14ac:dyDescent="0"/>
  <cols>
    <col min="1" max="1" width="29.33203125" customWidth="1"/>
    <col min="2" max="7" width="13.6640625" customWidth="1"/>
  </cols>
  <sheetData>
    <row r="1" spans="1:7" ht="17">
      <c r="A1" s="1" t="s">
        <v>30</v>
      </c>
      <c r="B1" s="2"/>
      <c r="C1" s="2"/>
      <c r="D1" s="2"/>
      <c r="E1" s="2"/>
      <c r="F1" s="2"/>
      <c r="G1" s="2"/>
    </row>
    <row r="2" spans="1:7">
      <c r="A2" s="3"/>
      <c r="B2" s="4"/>
      <c r="C2" s="4"/>
      <c r="D2" s="4"/>
      <c r="E2" s="4"/>
      <c r="F2" s="4"/>
      <c r="G2" s="4"/>
    </row>
    <row r="3" spans="1:7">
      <c r="A3" s="5" t="s">
        <v>0</v>
      </c>
      <c r="B3" s="6" t="s">
        <v>27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</row>
    <row r="4" spans="1:7">
      <c r="A4" s="7" t="s">
        <v>6</v>
      </c>
      <c r="B4" s="16">
        <v>85</v>
      </c>
      <c r="C4" s="16"/>
      <c r="D4" s="16">
        <f>B4</f>
        <v>85</v>
      </c>
      <c r="E4" s="16"/>
      <c r="F4" s="16">
        <f>D4</f>
        <v>85</v>
      </c>
      <c r="G4" s="16"/>
    </row>
    <row r="5" spans="1:7">
      <c r="A5" s="7" t="s">
        <v>7</v>
      </c>
      <c r="B5" s="16">
        <v>30</v>
      </c>
      <c r="C5" s="16"/>
      <c r="D5" s="16"/>
      <c r="E5" s="16">
        <f>B5</f>
        <v>30</v>
      </c>
      <c r="F5" s="16">
        <f>E5</f>
        <v>30</v>
      </c>
      <c r="G5" s="16"/>
    </row>
    <row r="6" spans="1:7">
      <c r="A6" s="8" t="s">
        <v>8</v>
      </c>
      <c r="B6" s="17">
        <v>12</v>
      </c>
      <c r="C6" s="17">
        <f>B6*0.05</f>
        <v>0.60000000000000009</v>
      </c>
      <c r="D6" s="17">
        <f>B6*0.35</f>
        <v>4.1999999999999993</v>
      </c>
      <c r="E6" s="17">
        <f>B6*0.15</f>
        <v>1.7999999999999998</v>
      </c>
      <c r="F6" s="17">
        <f>B6*0.25</f>
        <v>3</v>
      </c>
      <c r="G6" s="17">
        <f>B6*0.2</f>
        <v>2.4000000000000004</v>
      </c>
    </row>
    <row r="7" spans="1:7">
      <c r="A7" s="8" t="s">
        <v>9</v>
      </c>
      <c r="B7" s="18">
        <v>120</v>
      </c>
      <c r="C7" s="17">
        <f>B7*0.1</f>
        <v>12</v>
      </c>
      <c r="D7" s="17">
        <f>B7*0.35</f>
        <v>42</v>
      </c>
      <c r="E7" s="17">
        <f>B7*0.05</f>
        <v>6</v>
      </c>
      <c r="F7" s="17">
        <f>B7*0.35</f>
        <v>42</v>
      </c>
      <c r="G7" s="17">
        <f>B7*0.15</f>
        <v>18</v>
      </c>
    </row>
    <row r="8" spans="1:7">
      <c r="A8" s="8" t="s">
        <v>10</v>
      </c>
      <c r="B8" s="17">
        <v>90</v>
      </c>
      <c r="C8" s="17">
        <f>B8*0.1</f>
        <v>9</v>
      </c>
      <c r="D8" s="17">
        <f>B8*0.25</f>
        <v>22.5</v>
      </c>
      <c r="E8" s="17">
        <f>B8*0.1</f>
        <v>9</v>
      </c>
      <c r="F8" s="17">
        <f>B8*0.2</f>
        <v>18</v>
      </c>
      <c r="G8" s="17">
        <f>B8*0.35</f>
        <v>31.499999999999996</v>
      </c>
    </row>
    <row r="9" spans="1:7">
      <c r="A9" s="8" t="s">
        <v>11</v>
      </c>
      <c r="B9" s="17">
        <v>130</v>
      </c>
      <c r="C9" s="17">
        <f>B9*0.15</f>
        <v>19.5</v>
      </c>
      <c r="D9" s="17">
        <f>B9*0.3</f>
        <v>39</v>
      </c>
      <c r="E9" s="17">
        <f>B9*0.05</f>
        <v>6.5</v>
      </c>
      <c r="F9" s="17">
        <f>B9*0.2</f>
        <v>26</v>
      </c>
      <c r="G9" s="17">
        <f>B9*0.3</f>
        <v>39</v>
      </c>
    </row>
    <row r="10" spans="1:7">
      <c r="A10" s="8"/>
      <c r="B10" s="17"/>
      <c r="C10" s="17"/>
      <c r="D10" s="17"/>
      <c r="E10" s="17"/>
      <c r="F10" s="17"/>
      <c r="G10" s="17"/>
    </row>
    <row r="11" spans="1:7">
      <c r="A11" s="8" t="s">
        <v>12</v>
      </c>
      <c r="B11" s="17"/>
      <c r="C11" s="17">
        <f>SUM(C6:C9)</f>
        <v>41.1</v>
      </c>
      <c r="D11" s="17">
        <f>SUM(D6:D9)</f>
        <v>107.7</v>
      </c>
      <c r="E11" s="17">
        <f>SUM(E6:E9)</f>
        <v>23.3</v>
      </c>
      <c r="F11" s="17">
        <f>SUM(F6:F9)</f>
        <v>89</v>
      </c>
      <c r="G11" s="17">
        <f>SUM(G6:G9)</f>
        <v>90.899999999999991</v>
      </c>
    </row>
    <row r="12" spans="1:7">
      <c r="A12" s="8"/>
      <c r="B12" s="17"/>
      <c r="C12" s="17"/>
      <c r="D12" s="17"/>
      <c r="E12" s="17"/>
      <c r="F12" s="17"/>
      <c r="G12" s="17"/>
    </row>
    <row r="13" spans="1:7">
      <c r="A13" s="8" t="s">
        <v>13</v>
      </c>
      <c r="B13" s="17"/>
      <c r="C13" s="17">
        <f>-C11</f>
        <v>-41.1</v>
      </c>
      <c r="D13" s="17">
        <f>C11*0.1</f>
        <v>4.1100000000000003</v>
      </c>
      <c r="E13" s="17">
        <f>C11*0.05</f>
        <v>2.0550000000000002</v>
      </c>
      <c r="F13" s="17">
        <f>C11*0.1</f>
        <v>4.1100000000000003</v>
      </c>
      <c r="G13" s="17">
        <f>C11*0.75</f>
        <v>30.825000000000003</v>
      </c>
    </row>
    <row r="14" spans="1:7">
      <c r="A14" s="8"/>
      <c r="B14" s="17"/>
      <c r="C14" s="17"/>
      <c r="D14" s="17"/>
      <c r="E14" s="17"/>
      <c r="F14" s="17"/>
      <c r="G14" s="17"/>
    </row>
    <row r="15" spans="1:7">
      <c r="A15" s="8" t="s">
        <v>12</v>
      </c>
      <c r="B15" s="17"/>
      <c r="C15" s="17"/>
      <c r="D15" s="17">
        <f>D11+D13</f>
        <v>111.81</v>
      </c>
      <c r="E15" s="17">
        <f>E11+E13</f>
        <v>25.355</v>
      </c>
      <c r="F15" s="17">
        <f>F11+F13</f>
        <v>93.11</v>
      </c>
      <c r="G15" s="17">
        <f>G11+G13</f>
        <v>121.72499999999999</v>
      </c>
    </row>
    <row r="16" spans="1:7">
      <c r="A16" s="8"/>
      <c r="B16" s="17"/>
      <c r="C16" s="17"/>
      <c r="D16" s="17"/>
      <c r="E16" s="17"/>
      <c r="F16" s="17"/>
      <c r="G16" s="17"/>
    </row>
    <row r="17" spans="1:7">
      <c r="A17" s="7" t="s">
        <v>14</v>
      </c>
      <c r="B17" s="16"/>
      <c r="C17" s="16"/>
      <c r="D17" s="16">
        <f>D4</f>
        <v>85</v>
      </c>
      <c r="E17" s="16">
        <f>E5</f>
        <v>30</v>
      </c>
      <c r="F17" s="16">
        <f>E17+D17</f>
        <v>115</v>
      </c>
      <c r="G17" s="16">
        <v>3000</v>
      </c>
    </row>
    <row r="18" spans="1:7">
      <c r="A18" s="8"/>
      <c r="B18" s="9"/>
      <c r="C18" s="9"/>
      <c r="D18" s="9"/>
      <c r="E18" s="9"/>
      <c r="F18" s="9"/>
      <c r="G18" s="9"/>
    </row>
    <row r="19" spans="1:7">
      <c r="A19" s="8" t="s">
        <v>29</v>
      </c>
      <c r="B19" s="9"/>
      <c r="C19" s="9"/>
      <c r="D19" s="10">
        <f>D15/D17</f>
        <v>1.3154117647058823</v>
      </c>
      <c r="E19" s="10">
        <f>E15/E17</f>
        <v>0.84516666666666673</v>
      </c>
      <c r="F19" s="10">
        <f>F15/F17</f>
        <v>0.80965217391304345</v>
      </c>
      <c r="G19" s="20">
        <f>G15*1000/G17</f>
        <v>40.575000000000003</v>
      </c>
    </row>
    <row r="20" spans="1:7">
      <c r="A20" s="3"/>
      <c r="B20" s="4"/>
      <c r="C20" s="4"/>
      <c r="D20" s="4"/>
      <c r="E20" s="4"/>
      <c r="F20" s="4"/>
      <c r="G20" s="4"/>
    </row>
    <row r="21" spans="1:7">
      <c r="A21" s="3" t="s">
        <v>28</v>
      </c>
      <c r="B21" s="19">
        <f>D19+F19</f>
        <v>2.1250639386189256</v>
      </c>
      <c r="C21" s="4"/>
      <c r="D21" s="4"/>
      <c r="E21" s="4"/>
      <c r="F21" s="4"/>
      <c r="G21" s="4"/>
    </row>
    <row r="22" spans="1:7">
      <c r="A22" s="3"/>
      <c r="B22" s="4"/>
      <c r="C22" s="4"/>
      <c r="D22" s="4"/>
      <c r="E22" s="4"/>
      <c r="F22" s="4"/>
      <c r="G22" s="4"/>
    </row>
    <row r="23" spans="1:7">
      <c r="A23" s="3" t="s">
        <v>15</v>
      </c>
      <c r="B23" s="4"/>
      <c r="C23" s="4"/>
      <c r="D23" s="4"/>
      <c r="E23" s="4"/>
      <c r="F23" s="4"/>
      <c r="G23" s="4"/>
    </row>
    <row r="24" spans="1:7">
      <c r="A24" s="3"/>
      <c r="B24" s="4"/>
      <c r="C24" s="4"/>
      <c r="D24" s="4"/>
      <c r="E24" s="4"/>
      <c r="F24" s="4"/>
      <c r="G24" s="4"/>
    </row>
    <row r="25" spans="1:7">
      <c r="A25" s="3"/>
      <c r="B25" s="11" t="s">
        <v>16</v>
      </c>
      <c r="C25" s="11" t="s">
        <v>17</v>
      </c>
      <c r="D25" s="4"/>
      <c r="E25" s="4"/>
      <c r="F25" s="4"/>
      <c r="G25" s="4"/>
    </row>
    <row r="26" spans="1:7">
      <c r="A26" s="3" t="s">
        <v>18</v>
      </c>
      <c r="B26" s="4"/>
      <c r="C26" s="4">
        <v>3.6</v>
      </c>
      <c r="D26" s="4"/>
      <c r="E26" s="4"/>
      <c r="F26" s="4"/>
      <c r="G26" s="4"/>
    </row>
    <row r="27" spans="1:7">
      <c r="A27" s="12" t="s">
        <v>19</v>
      </c>
      <c r="B27" s="13">
        <f>D19+F19</f>
        <v>2.1250639386189256</v>
      </c>
      <c r="C27" s="14">
        <f>C26*B27</f>
        <v>7.6502301790281324</v>
      </c>
      <c r="D27" s="4"/>
      <c r="E27" s="4"/>
      <c r="F27" s="4"/>
      <c r="G27" s="4"/>
    </row>
    <row r="28" spans="1:7">
      <c r="A28" s="3" t="s">
        <v>20</v>
      </c>
      <c r="B28" s="4"/>
      <c r="C28" s="4">
        <f>C26+C27</f>
        <v>11.250230179028133</v>
      </c>
      <c r="D28" s="4"/>
      <c r="E28" s="4"/>
      <c r="F28" s="4"/>
      <c r="G28" s="4"/>
    </row>
    <row r="29" spans="1:7">
      <c r="A29" s="12" t="s">
        <v>21</v>
      </c>
      <c r="B29" s="15">
        <v>0.05</v>
      </c>
      <c r="C29" s="14">
        <f>C28*B29</f>
        <v>0.56251150895140667</v>
      </c>
      <c r="D29" s="4"/>
      <c r="E29" s="4"/>
      <c r="F29" s="4"/>
      <c r="G29" s="4"/>
    </row>
    <row r="30" spans="1:7">
      <c r="A30" s="3" t="s">
        <v>22</v>
      </c>
      <c r="B30" s="4"/>
      <c r="C30" s="4">
        <f>C28+C29</f>
        <v>11.812741687979539</v>
      </c>
      <c r="D30" s="4"/>
      <c r="E30" s="4"/>
      <c r="F30" s="4"/>
      <c r="G30" s="4"/>
    </row>
    <row r="31" spans="1:7">
      <c r="A31" s="12" t="s">
        <v>23</v>
      </c>
      <c r="B31" s="15">
        <v>0.15</v>
      </c>
      <c r="C31" s="14">
        <f>C30*B31</f>
        <v>1.7719112531969308</v>
      </c>
      <c r="D31" s="4"/>
      <c r="E31" s="4"/>
      <c r="F31" s="4"/>
      <c r="G31" s="4"/>
    </row>
    <row r="32" spans="1:7">
      <c r="A32" s="3" t="s">
        <v>24</v>
      </c>
      <c r="B32" s="4"/>
      <c r="C32" s="4">
        <f>C30+C31</f>
        <v>13.58465294117647</v>
      </c>
      <c r="D32" s="4"/>
      <c r="E32" s="4"/>
      <c r="F32" s="4"/>
      <c r="G32" s="4"/>
    </row>
    <row r="33" spans="1:7">
      <c r="A33" s="12" t="s">
        <v>25</v>
      </c>
      <c r="B33" s="15">
        <v>0.1</v>
      </c>
      <c r="C33" s="14">
        <f>C32*B33</f>
        <v>1.3584652941176472</v>
      </c>
      <c r="D33" s="4"/>
      <c r="E33" s="4"/>
      <c r="F33" s="4"/>
      <c r="G33" s="4"/>
    </row>
    <row r="34" spans="1:7">
      <c r="A34" s="3" t="s">
        <v>26</v>
      </c>
      <c r="B34" s="4"/>
      <c r="C34" s="4">
        <f>C32+C33</f>
        <v>14.943118235294117</v>
      </c>
      <c r="D34" s="4"/>
      <c r="E34" s="4"/>
      <c r="F34" s="4"/>
      <c r="G34" s="4"/>
    </row>
    <row r="35" spans="1:7">
      <c r="A35" s="3"/>
      <c r="B35" s="4"/>
      <c r="C35" s="4"/>
      <c r="D35" s="4"/>
      <c r="E35" s="4"/>
      <c r="F35" s="4"/>
      <c r="G35" s="4"/>
    </row>
    <row r="36" spans="1:7">
      <c r="A36" s="3"/>
      <c r="B36" s="4"/>
      <c r="C36" s="4"/>
      <c r="D36" s="4"/>
      <c r="E36" s="4"/>
      <c r="F36" s="4"/>
      <c r="G36" s="4"/>
    </row>
    <row r="37" spans="1:7">
      <c r="A37" s="3"/>
      <c r="B37" s="4"/>
      <c r="C37" s="4"/>
      <c r="D37" s="4"/>
      <c r="E37" s="4"/>
      <c r="F37" s="4"/>
      <c r="G37" s="4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holzheu</dc:creator>
  <cp:lastModifiedBy>werner holzheu</cp:lastModifiedBy>
  <dcterms:created xsi:type="dcterms:W3CDTF">2018-11-18T23:47:04Z</dcterms:created>
  <dcterms:modified xsi:type="dcterms:W3CDTF">2018-11-18T23:50:18Z</dcterms:modified>
</cp:coreProperties>
</file>