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0" yWindow="0" windowWidth="28800" windowHeight="16340" activeTab="1"/>
  </bookViews>
  <sheets>
    <sheet name="Angabe_AB Kalkulation_Schwund" sheetId="2" r:id="rId1"/>
    <sheet name="Lösung AB_Kalkulation Schwund" sheetId="1" r:id="rId2"/>
  </sheets>
  <definedNames>
    <definedName name="_xlnm.Print_Area" localSheetId="1">'Lösung AB_Kalkulation Schwund'!$A$1:$G$38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1" l="1"/>
  <c r="H31" i="1"/>
  <c r="H30" i="1"/>
  <c r="D6" i="2"/>
  <c r="E6" i="2"/>
  <c r="G6" i="2"/>
  <c r="F35" i="1"/>
  <c r="F34" i="1"/>
  <c r="F33" i="1"/>
  <c r="F32" i="1"/>
  <c r="D8" i="1"/>
  <c r="F30" i="1"/>
  <c r="F31" i="1"/>
  <c r="E31" i="1"/>
  <c r="D6" i="1"/>
  <c r="E6" i="1"/>
  <c r="G6" i="1"/>
  <c r="D11" i="1"/>
  <c r="E11" i="1"/>
  <c r="G11" i="1"/>
  <c r="D12" i="1"/>
  <c r="E12" i="1"/>
  <c r="G12" i="1"/>
  <c r="D10" i="1"/>
  <c r="E10" i="1"/>
  <c r="G10" i="1"/>
  <c r="D9" i="1"/>
  <c r="D7" i="1"/>
  <c r="E7" i="1"/>
  <c r="G7" i="1"/>
  <c r="E9" i="1"/>
  <c r="G9" i="1"/>
  <c r="E8" i="1"/>
  <c r="G8" i="1"/>
  <c r="G13" i="1"/>
  <c r="F18" i="1"/>
  <c r="F19" i="1"/>
  <c r="F20" i="1"/>
  <c r="F21" i="1"/>
  <c r="F22" i="1"/>
  <c r="F23" i="1"/>
  <c r="F24" i="1"/>
</calcChain>
</file>

<file path=xl/sharedStrings.xml><?xml version="1.0" encoding="utf-8"?>
<sst xmlns="http://schemas.openxmlformats.org/spreadsheetml/2006/main" count="66" uniqueCount="30">
  <si>
    <t>Warenbezeichnung</t>
  </si>
  <si>
    <t>WE / ME</t>
  </si>
  <si>
    <t>Schwund</t>
  </si>
  <si>
    <t>Anteile verwertbare Menge</t>
  </si>
  <si>
    <t>WE / ME mit Schwund</t>
  </si>
  <si>
    <t>tatsächliche Menge</t>
  </si>
  <si>
    <t>tatsächlicher WE</t>
  </si>
  <si>
    <t>Kalkulation</t>
  </si>
  <si>
    <t>Speisen</t>
  </si>
  <si>
    <t>Wareneinsatz</t>
  </si>
  <si>
    <t>Grundpreis</t>
  </si>
  <si>
    <t>Bedienungsgeld</t>
  </si>
  <si>
    <t>Nettoentgelt</t>
  </si>
  <si>
    <t>Umsatzsteuer</t>
  </si>
  <si>
    <t>Verkaufspreis brutto</t>
  </si>
  <si>
    <t>Kalkulation mit Schwund/Schankverlust</t>
  </si>
  <si>
    <t>Gruyère</t>
  </si>
  <si>
    <t>Emmentaler</t>
  </si>
  <si>
    <t>Veltliner</t>
  </si>
  <si>
    <t>Kirschwasser</t>
  </si>
  <si>
    <t>Knoblauch</t>
  </si>
  <si>
    <t>Weißbrot</t>
  </si>
  <si>
    <t>Gewürze pauschal</t>
  </si>
  <si>
    <t>NRA</t>
  </si>
  <si>
    <t>Hinweis: Aus Vereinfachungsgründen wird angenommen, dass es sich umsatzsteuerlich um Speisen handelt.</t>
  </si>
  <si>
    <t>AB_ Kalkulation mit Schwund/Schankverlust</t>
  </si>
  <si>
    <t>WE/ME</t>
  </si>
  <si>
    <t>1) Ermittlung von Wareneinsatz unter Berücksichtigung von Schwund/Schankverlust</t>
  </si>
  <si>
    <t>2) Kalkulation für Fondue</t>
  </si>
  <si>
    <t>3) Kalkulation für 1/8 Veltliner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</si>
</sst>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0.000"/>
  </numFmts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3" xfId="0" applyNumberFormat="1" applyBorder="1"/>
    <xf numFmtId="10" fontId="0" fillId="0" borderId="3" xfId="0" applyNumberFormat="1" applyBorder="1"/>
    <xf numFmtId="0" fontId="0" fillId="0" borderId="3" xfId="0" applyBorder="1"/>
    <xf numFmtId="0" fontId="0" fillId="0" borderId="0" xfId="0" applyNumberFormat="1" applyBorder="1"/>
    <xf numFmtId="164" fontId="0" fillId="3" borderId="0" xfId="0" applyNumberFormat="1" applyFill="1"/>
    <xf numFmtId="10" fontId="0" fillId="0" borderId="0" xfId="0" applyNumberFormat="1"/>
    <xf numFmtId="0" fontId="1" fillId="0" borderId="0" xfId="0" applyFont="1"/>
    <xf numFmtId="164" fontId="1" fillId="3" borderId="0" xfId="0" applyNumberFormat="1" applyFont="1" applyFill="1"/>
    <xf numFmtId="0" fontId="0" fillId="0" borderId="0" xfId="0" applyFill="1"/>
    <xf numFmtId="0" fontId="1" fillId="0" borderId="0" xfId="0" applyFont="1" applyFill="1"/>
    <xf numFmtId="164" fontId="1" fillId="0" borderId="0" xfId="0" applyNumberFormat="1" applyFont="1" applyFill="1"/>
    <xf numFmtId="165" fontId="0" fillId="0" borderId="3" xfId="0" applyNumberFormat="1" applyBorder="1"/>
    <xf numFmtId="164" fontId="1" fillId="0" borderId="3" xfId="0" applyNumberFormat="1" applyFont="1" applyBorder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1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6" sqref="A6"/>
    </sheetView>
  </sheetViews>
  <sheetFormatPr baseColWidth="10" defaultRowHeight="13" x14ac:dyDescent="0"/>
  <cols>
    <col min="2" max="2" width="12.85546875" customWidth="1"/>
  </cols>
  <sheetData>
    <row r="1" spans="1:7" ht="17">
      <c r="A1" s="18" t="s">
        <v>25</v>
      </c>
      <c r="B1" s="18"/>
      <c r="C1" s="18"/>
      <c r="D1" s="18"/>
      <c r="E1" s="18"/>
      <c r="F1" s="18"/>
      <c r="G1" s="18"/>
    </row>
    <row r="3" spans="1:7">
      <c r="A3" t="s">
        <v>27</v>
      </c>
    </row>
    <row r="5" spans="1:7" ht="39">
      <c r="A5" s="1" t="s">
        <v>0</v>
      </c>
      <c r="B5" s="2" t="s">
        <v>26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>
      <c r="A6" t="s">
        <v>16</v>
      </c>
      <c r="B6" s="4">
        <v>6.9</v>
      </c>
      <c r="C6" s="5">
        <v>0.13</v>
      </c>
      <c r="D6" s="5">
        <f>1-C6</f>
        <v>0.87</v>
      </c>
      <c r="E6" s="16">
        <f>B6/D6</f>
        <v>7.931034482758621</v>
      </c>
      <c r="F6" s="15">
        <v>0.6</v>
      </c>
      <c r="G6" s="4">
        <f>F6*E6</f>
        <v>4.7586206896551726</v>
      </c>
    </row>
    <row r="7" spans="1:7">
      <c r="A7" t="s">
        <v>17</v>
      </c>
    </row>
    <row r="8" spans="1:7">
      <c r="A8" t="s">
        <v>18</v>
      </c>
    </row>
    <row r="9" spans="1:7">
      <c r="A9" t="s">
        <v>19</v>
      </c>
    </row>
    <row r="10" spans="1:7">
      <c r="A10" t="s">
        <v>20</v>
      </c>
    </row>
    <row r="11" spans="1:7">
      <c r="A11" t="s">
        <v>21</v>
      </c>
    </row>
    <row r="12" spans="1:7">
      <c r="A12" t="s">
        <v>22</v>
      </c>
    </row>
    <row r="18" spans="2:2">
      <c r="B18" t="s">
        <v>28</v>
      </c>
    </row>
    <row r="20" spans="2:2">
      <c r="B20" t="s">
        <v>9</v>
      </c>
    </row>
    <row r="21" spans="2:2">
      <c r="B21" t="s">
        <v>23</v>
      </c>
    </row>
    <row r="22" spans="2:2">
      <c r="B22" t="s">
        <v>10</v>
      </c>
    </row>
    <row r="23" spans="2:2">
      <c r="B23" t="s">
        <v>11</v>
      </c>
    </row>
    <row r="24" spans="2:2">
      <c r="B24" t="s">
        <v>12</v>
      </c>
    </row>
    <row r="25" spans="2:2">
      <c r="B25" t="s">
        <v>13</v>
      </c>
    </row>
    <row r="26" spans="2:2">
      <c r="B26" s="10" t="s">
        <v>14</v>
      </c>
    </row>
    <row r="28" spans="2:2">
      <c r="B28" t="s">
        <v>29</v>
      </c>
    </row>
    <row r="30" spans="2:2">
      <c r="B30" t="s">
        <v>9</v>
      </c>
    </row>
    <row r="31" spans="2:2">
      <c r="B31" t="s">
        <v>23</v>
      </c>
    </row>
    <row r="32" spans="2:2">
      <c r="B32" t="s">
        <v>10</v>
      </c>
    </row>
    <row r="33" spans="2:2">
      <c r="B33" t="s">
        <v>11</v>
      </c>
    </row>
    <row r="34" spans="2:2">
      <c r="B34" t="s">
        <v>12</v>
      </c>
    </row>
    <row r="35" spans="2:2">
      <c r="B35" t="s">
        <v>13</v>
      </c>
    </row>
    <row r="36" spans="2:2">
      <c r="B36" s="10" t="s">
        <v>14</v>
      </c>
    </row>
  </sheetData>
  <mergeCells count="1">
    <mergeCell ref="A1:G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8"/>
  <sheetViews>
    <sheetView tabSelected="1" topLeftCell="A5" workbookViewId="0">
      <selection activeCell="F31" sqref="F31"/>
    </sheetView>
  </sheetViews>
  <sheetFormatPr baseColWidth="10" defaultRowHeight="13" x14ac:dyDescent="0"/>
  <cols>
    <col min="1" max="1" width="21.7109375" customWidth="1"/>
  </cols>
  <sheetData>
    <row r="1" spans="1:7" ht="17">
      <c r="A1" s="18" t="s">
        <v>15</v>
      </c>
      <c r="B1" s="18"/>
      <c r="C1" s="18"/>
      <c r="D1" s="18"/>
      <c r="E1" s="18"/>
      <c r="F1" s="18"/>
      <c r="G1" s="18"/>
    </row>
    <row r="5" spans="1:7" s="3" customFormat="1" ht="39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25" customHeight="1">
      <c r="A6" t="s">
        <v>16</v>
      </c>
      <c r="B6" s="4">
        <v>6.9</v>
      </c>
      <c r="C6" s="5">
        <v>0.13</v>
      </c>
      <c r="D6" s="5">
        <f>1-C6</f>
        <v>0.87</v>
      </c>
      <c r="E6" s="4">
        <f>B6/D6</f>
        <v>7.931034482758621</v>
      </c>
      <c r="F6" s="15">
        <v>0.6</v>
      </c>
      <c r="G6" s="4">
        <f>E6*F6</f>
        <v>4.7586206896551726</v>
      </c>
    </row>
    <row r="7" spans="1:7" ht="25" customHeight="1">
      <c r="A7" t="s">
        <v>17</v>
      </c>
      <c r="B7" s="4">
        <v>3.1</v>
      </c>
      <c r="C7" s="5">
        <v>0.09</v>
      </c>
      <c r="D7" s="5">
        <f t="shared" ref="D7:D12" si="0">1-C7</f>
        <v>0.91</v>
      </c>
      <c r="E7" s="4">
        <f t="shared" ref="E7:E12" si="1">B7/D7</f>
        <v>3.4065934065934065</v>
      </c>
      <c r="F7" s="15">
        <v>0.4</v>
      </c>
      <c r="G7" s="4">
        <f t="shared" ref="G7:G11" si="2">E7*F7</f>
        <v>1.3626373626373627</v>
      </c>
    </row>
    <row r="8" spans="1:7" ht="25" customHeight="1">
      <c r="A8" t="s">
        <v>18</v>
      </c>
      <c r="B8" s="4">
        <v>3.9</v>
      </c>
      <c r="C8" s="5">
        <v>0.05</v>
      </c>
      <c r="D8" s="5">
        <f t="shared" si="0"/>
        <v>0.95</v>
      </c>
      <c r="E8" s="4">
        <f t="shared" si="1"/>
        <v>4.1052631578947372</v>
      </c>
      <c r="F8" s="15">
        <v>0.5</v>
      </c>
      <c r="G8" s="4">
        <f t="shared" si="2"/>
        <v>2.0526315789473686</v>
      </c>
    </row>
    <row r="9" spans="1:7" ht="25" customHeight="1">
      <c r="A9" t="s">
        <v>19</v>
      </c>
      <c r="B9" s="4">
        <v>4.5</v>
      </c>
      <c r="C9" s="5">
        <v>0.02</v>
      </c>
      <c r="D9" s="5">
        <f t="shared" si="0"/>
        <v>0.98</v>
      </c>
      <c r="E9" s="4">
        <f t="shared" si="1"/>
        <v>4.591836734693878</v>
      </c>
      <c r="F9" s="15">
        <v>7.4999999999999997E-2</v>
      </c>
      <c r="G9" s="4">
        <f t="shared" si="2"/>
        <v>0.34438775510204084</v>
      </c>
    </row>
    <row r="10" spans="1:7" ht="25" customHeight="1">
      <c r="A10" t="s">
        <v>20</v>
      </c>
      <c r="B10" s="4">
        <v>4.9000000000000004</v>
      </c>
      <c r="C10" s="5">
        <v>0.03</v>
      </c>
      <c r="D10" s="5">
        <f t="shared" si="0"/>
        <v>0.97</v>
      </c>
      <c r="E10" s="4">
        <f t="shared" si="1"/>
        <v>5.051546391752578</v>
      </c>
      <c r="F10" s="15">
        <v>0.01</v>
      </c>
      <c r="G10" s="4">
        <f t="shared" si="2"/>
        <v>5.0515463917525781E-2</v>
      </c>
    </row>
    <row r="11" spans="1:7" ht="25" customHeight="1">
      <c r="A11" t="s">
        <v>21</v>
      </c>
      <c r="B11" s="4">
        <v>0.4</v>
      </c>
      <c r="C11" s="5">
        <v>0.01</v>
      </c>
      <c r="D11" s="5">
        <f t="shared" si="0"/>
        <v>0.99</v>
      </c>
      <c r="E11" s="4">
        <f t="shared" si="1"/>
        <v>0.40404040404040409</v>
      </c>
      <c r="F11" s="15">
        <v>1</v>
      </c>
      <c r="G11" s="4">
        <f t="shared" si="2"/>
        <v>0.40404040404040409</v>
      </c>
    </row>
    <row r="12" spans="1:7" ht="25" customHeight="1">
      <c r="A12" t="s">
        <v>22</v>
      </c>
      <c r="B12" s="4">
        <v>0.25</v>
      </c>
      <c r="C12" s="5"/>
      <c r="D12" s="5">
        <f t="shared" si="0"/>
        <v>1</v>
      </c>
      <c r="E12" s="4">
        <f t="shared" si="1"/>
        <v>0.25</v>
      </c>
      <c r="F12" s="15"/>
      <c r="G12" s="4">
        <f>E12</f>
        <v>0.25</v>
      </c>
    </row>
    <row r="13" spans="1:7" ht="25" customHeight="1">
      <c r="B13" s="6"/>
      <c r="C13" s="6"/>
      <c r="D13" s="6"/>
      <c r="E13" s="6"/>
      <c r="F13" s="6"/>
      <c r="G13" s="4">
        <f>SUM(G6:G12)</f>
        <v>9.222833254299875</v>
      </c>
    </row>
    <row r="14" spans="1:7" ht="25" customHeight="1">
      <c r="G14" s="7"/>
    </row>
    <row r="15" spans="1:7" ht="25" customHeight="1">
      <c r="A15" t="s">
        <v>24</v>
      </c>
      <c r="G15" s="7"/>
    </row>
    <row r="16" spans="1:7">
      <c r="G16" s="7"/>
    </row>
    <row r="17" spans="1:8">
      <c r="A17" s="19" t="s">
        <v>7</v>
      </c>
      <c r="C17" s="20" t="s">
        <v>8</v>
      </c>
      <c r="D17" s="20"/>
      <c r="E17" s="21"/>
      <c r="F17" s="21"/>
      <c r="G17" s="7"/>
    </row>
    <row r="18" spans="1:8">
      <c r="A18" s="19"/>
      <c r="B18" t="s">
        <v>9</v>
      </c>
      <c r="F18" s="8">
        <f>G13</f>
        <v>9.222833254299875</v>
      </c>
      <c r="G18" s="7"/>
    </row>
    <row r="19" spans="1:8">
      <c r="A19" s="19"/>
      <c r="B19" t="s">
        <v>23</v>
      </c>
      <c r="E19" s="9">
        <v>3.6</v>
      </c>
      <c r="F19" s="8">
        <f>F18*E19</f>
        <v>33.202199715479551</v>
      </c>
      <c r="G19" s="7"/>
    </row>
    <row r="20" spans="1:8">
      <c r="A20" s="19"/>
      <c r="B20" t="s">
        <v>10</v>
      </c>
      <c r="F20" s="8">
        <f>F18+F19</f>
        <v>42.425032969779423</v>
      </c>
      <c r="G20" s="7"/>
    </row>
    <row r="21" spans="1:8">
      <c r="A21" s="19"/>
      <c r="B21" t="s">
        <v>11</v>
      </c>
      <c r="E21" s="9">
        <v>0.15</v>
      </c>
      <c r="F21" s="8">
        <f>F20*E21</f>
        <v>6.3637549454669129</v>
      </c>
      <c r="G21" s="7"/>
    </row>
    <row r="22" spans="1:8">
      <c r="A22" s="19"/>
      <c r="B22" t="s">
        <v>12</v>
      </c>
      <c r="F22" s="8">
        <f>F20+F21</f>
        <v>48.788787915246338</v>
      </c>
      <c r="G22" s="7"/>
    </row>
    <row r="23" spans="1:8">
      <c r="A23" s="19"/>
      <c r="B23" t="s">
        <v>13</v>
      </c>
      <c r="E23" s="9">
        <v>0.1</v>
      </c>
      <c r="F23" s="8">
        <f>F22*E23</f>
        <v>4.8788787915246346</v>
      </c>
      <c r="H23" s="17">
        <f>E8/8</f>
        <v>0.51315789473684215</v>
      </c>
    </row>
    <row r="24" spans="1:8">
      <c r="A24" s="19"/>
      <c r="B24" s="10" t="s">
        <v>14</v>
      </c>
      <c r="C24" s="10"/>
      <c r="D24" s="10"/>
      <c r="E24" s="10"/>
      <c r="F24" s="11">
        <f>F22+F23</f>
        <v>53.667666706770973</v>
      </c>
    </row>
    <row r="25" spans="1:8">
      <c r="A25" s="19"/>
      <c r="E25" s="12"/>
      <c r="F25" s="12"/>
    </row>
    <row r="26" spans="1:8">
      <c r="A26" s="19"/>
      <c r="B26" s="13"/>
      <c r="C26" s="12"/>
      <c r="D26" s="12"/>
      <c r="E26" s="14"/>
      <c r="F26" s="12"/>
    </row>
    <row r="29" spans="1:8">
      <c r="A29" s="19" t="s">
        <v>7</v>
      </c>
      <c r="C29" s="20" t="s">
        <v>18</v>
      </c>
      <c r="D29" s="20"/>
      <c r="E29" s="21"/>
      <c r="F29" s="21"/>
    </row>
    <row r="30" spans="1:8">
      <c r="A30" s="19"/>
      <c r="B30" t="s">
        <v>9</v>
      </c>
      <c r="F30" s="8">
        <f>B8/8/D8</f>
        <v>0.51315789473684215</v>
      </c>
      <c r="H30">
        <f>3.9/8</f>
        <v>0.48749999999999999</v>
      </c>
    </row>
    <row r="31" spans="1:8">
      <c r="A31" s="19"/>
      <c r="B31" t="s">
        <v>23</v>
      </c>
      <c r="E31" s="9">
        <f>F31/F30</f>
        <v>2.8127090301003341</v>
      </c>
      <c r="F31" s="8">
        <f>F32-F30</f>
        <v>1.4433638443935926</v>
      </c>
      <c r="H31">
        <f>H30/0.95</f>
        <v>0.51315789473684215</v>
      </c>
    </row>
    <row r="32" spans="1:8">
      <c r="A32" s="19"/>
      <c r="B32" t="s">
        <v>10</v>
      </c>
      <c r="F32" s="8">
        <f>F34-F33</f>
        <v>1.9565217391304348</v>
      </c>
      <c r="G32" s="17"/>
    </row>
    <row r="33" spans="1:7">
      <c r="A33" s="19"/>
      <c r="B33" t="s">
        <v>11</v>
      </c>
      <c r="E33" s="9">
        <v>0.15</v>
      </c>
      <c r="F33" s="8">
        <f>F34*E33/(1+E33)</f>
        <v>0.29347826086956519</v>
      </c>
    </row>
    <row r="34" spans="1:7">
      <c r="A34" s="19"/>
      <c r="B34" t="s">
        <v>12</v>
      </c>
      <c r="F34" s="8">
        <f>F36-F35</f>
        <v>2.25</v>
      </c>
    </row>
    <row r="35" spans="1:7">
      <c r="A35" s="19"/>
      <c r="B35" t="s">
        <v>13</v>
      </c>
      <c r="E35" s="9">
        <v>0.2</v>
      </c>
      <c r="F35" s="8">
        <f>F36*E35/(1+E35)</f>
        <v>0.45000000000000007</v>
      </c>
      <c r="G35" s="17"/>
    </row>
    <row r="36" spans="1:7">
      <c r="A36" s="19"/>
      <c r="B36" s="10" t="s">
        <v>14</v>
      </c>
      <c r="C36" s="10"/>
      <c r="D36" s="10"/>
      <c r="E36" s="10"/>
      <c r="F36" s="11">
        <v>2.7</v>
      </c>
    </row>
    <row r="37" spans="1:7">
      <c r="A37" s="19"/>
      <c r="E37" s="12"/>
      <c r="F37" s="12"/>
    </row>
    <row r="38" spans="1:7">
      <c r="A38" s="19"/>
      <c r="B38" s="13"/>
      <c r="C38" s="12"/>
      <c r="D38" s="12"/>
      <c r="E38" s="14"/>
      <c r="F38" s="12"/>
    </row>
  </sheetData>
  <mergeCells count="7">
    <mergeCell ref="A1:G1"/>
    <mergeCell ref="A17:A26"/>
    <mergeCell ref="C17:D17"/>
    <mergeCell ref="E17:F17"/>
    <mergeCell ref="A29:A38"/>
    <mergeCell ref="C29:D29"/>
    <mergeCell ref="E29:F29"/>
  </mergeCells>
  <phoneticPr fontId="6" type="noConversion"/>
  <pageMargins left="0.70866141732283472" right="0.70866141732283472" top="0.78740157480314965" bottom="0.78740157480314965" header="0.31496062992125984" footer="0.31496062992125984"/>
  <pageSetup paperSize="9" scale="8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Angabe_AB Kalkulation_Schwund</vt:lpstr>
      <vt:lpstr>Lösung AB_Kalkulation Schwund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Fröhlich</dc:creator>
  <cp:lastModifiedBy>werner holzheu</cp:lastModifiedBy>
  <cp:lastPrinted>2015-01-28T06:37:49Z</cp:lastPrinted>
  <dcterms:created xsi:type="dcterms:W3CDTF">2011-02-07T08:59:51Z</dcterms:created>
  <dcterms:modified xsi:type="dcterms:W3CDTF">2017-12-19T13:07:04Z</dcterms:modified>
</cp:coreProperties>
</file>