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80" windowWidth="19280" windowHeight="9360" activeTab="0"/>
  </bookViews>
  <sheets>
    <sheet name="Angabe Hotel Kaiser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<sst xmlns="http://schemas.openxmlformats.org/spreadsheetml/2006/main" count="112" uniqueCount="53">
  <si>
    <t>Kostenart</t>
  </si>
  <si>
    <t>Hauptkostenstellen</t>
  </si>
  <si>
    <t>Küche</t>
  </si>
  <si>
    <t>Keller</t>
  </si>
  <si>
    <t>Restau-rant</t>
  </si>
  <si>
    <t>Logis</t>
  </si>
  <si>
    <t>WES Lebensmittel, Getränke</t>
  </si>
  <si>
    <t>Energiekosten</t>
  </si>
  <si>
    <t>Personalkosten</t>
  </si>
  <si>
    <t>Werbung</t>
  </si>
  <si>
    <t>Diverse Kosten</t>
  </si>
  <si>
    <t>Kalkulatorische Kosten</t>
  </si>
  <si>
    <t>Summe Gemeinkosten</t>
  </si>
  <si>
    <t>Umlage Verwaltung</t>
  </si>
  <si>
    <t>Hilfskosten-stelle</t>
  </si>
  <si>
    <t>Verwaltung</t>
  </si>
  <si>
    <t>Summe Gemeinkosten 2</t>
  </si>
  <si>
    <t>Zuschlagsbasen</t>
  </si>
  <si>
    <t>Zuschlagssätze / Selbstkosten</t>
  </si>
  <si>
    <t>Gesamt-kosten</t>
  </si>
  <si>
    <t xml:space="preserve">   </t>
  </si>
  <si>
    <t>2. Ermitteln Sie die Zuschlagssätze bzw. die Selbstkosten (4.320 Nächtigungen).</t>
  </si>
  <si>
    <t>4. Berechnen Sie den Preis für eine Nächtigung (Gewinnzuschlag 15 %, Ortstaxe 1,00 EUR).</t>
  </si>
  <si>
    <t>5. Wie hoch ist der Verkaufspreis für eine Hauptspeise bei einem Wareneinsatz von EUR 2,80 (BG 15 %)?</t>
  </si>
  <si>
    <t>3. Ermitteln Sie den Nettorohaufschlag für Speisen (25 % Gewinn) und Getränke (50 % Gewinn).</t>
  </si>
  <si>
    <t>7. Wie hoch darf der Wareneinsatz maximal sein, wenn für eine Speise aus Konkurrenzgründen nur 8,50 verlangt werden können?</t>
  </si>
  <si>
    <t>3. NRA</t>
  </si>
  <si>
    <t>WES</t>
  </si>
  <si>
    <t>GK</t>
  </si>
  <si>
    <t>SK</t>
  </si>
  <si>
    <t>Gewinn</t>
  </si>
  <si>
    <t>Grundpreis</t>
  </si>
  <si>
    <t>Speisen</t>
  </si>
  <si>
    <t>Getränke</t>
  </si>
  <si>
    <t>NRA in %</t>
  </si>
  <si>
    <t>4. Nächtigung</t>
  </si>
  <si>
    <t>Ust</t>
  </si>
  <si>
    <t>ZS</t>
  </si>
  <si>
    <t>Ortstaxe</t>
  </si>
  <si>
    <t>Nächtigungspreis</t>
  </si>
  <si>
    <t>NRA</t>
  </si>
  <si>
    <t>BG</t>
  </si>
  <si>
    <t>Abgabepreis</t>
  </si>
  <si>
    <t>6. NRA Cocktail</t>
  </si>
  <si>
    <t>6. Wie hoch ist der NRA bei einem Cocktail mit einem Verkaufspreis von 9,50 EUR? (WES 1,50; Schankverlust 4 %)</t>
  </si>
  <si>
    <t>7. WES Speise</t>
  </si>
  <si>
    <t>8. NRA Speise</t>
  </si>
  <si>
    <t>8. Wie hoch ist der NRA für eine Speise, wenn diese bei einem WES von 2,40 EUR nur zu 7,20 EUR verkauft werden kann?</t>
  </si>
  <si>
    <t>Hotel Kaiser</t>
  </si>
  <si>
    <t>NRA in €</t>
  </si>
  <si>
    <t>5. Hauptspeise</t>
  </si>
  <si>
    <t>1. Verteilen Sie die Energiekosten nach dem Schlüssel: 10%, 15%, 10%, 20% 45% und egen Sie die Hilfskostenstelle Verwaltung im Verhältnis 10:5:20:65 auf die anderen Kostenstellen um.</t>
  </si>
  <si>
    <t xml:space="preserve">    legen Sie die Hilfskostenstelle Verwaltung im Verhältnis 10:5:20:65 auf die anderen Kostenstellen um.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</si>
</sst>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#,##0\ &quot;N.&quot;"/>
    <numFmt numFmtId="178" formatCode="#,##0.00_ ;\-#,##0.00\ "/>
    <numFmt numFmtId="179" formatCode="0.0%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176" fontId="1" fillId="0" borderId="10" xfId="0" applyNumberFormat="1" applyFont="1" applyFill="1" applyBorder="1" applyAlignment="1">
      <alignment horizontal="right" vertical="top" wrapText="1"/>
    </xf>
    <xf numFmtId="176" fontId="1" fillId="0" borderId="10" xfId="0" applyNumberFormat="1" applyFont="1" applyFill="1" applyBorder="1" applyAlignment="1">
      <alignment vertical="top" wrapText="1"/>
    </xf>
    <xf numFmtId="177" fontId="1" fillId="0" borderId="10" xfId="0" applyNumberFormat="1" applyFont="1" applyFill="1" applyBorder="1" applyAlignment="1">
      <alignment horizontal="right" vertical="top" wrapText="1"/>
    </xf>
    <xf numFmtId="44" fontId="0" fillId="33" borderId="10" xfId="46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176" fontId="1" fillId="35" borderId="10" xfId="0" applyNumberFormat="1" applyFont="1" applyFill="1" applyBorder="1" applyAlignment="1">
      <alignment horizontal="right" vertical="top" wrapText="1"/>
    </xf>
    <xf numFmtId="176" fontId="1" fillId="13" borderId="10" xfId="0" applyNumberFormat="1" applyFont="1" applyFill="1" applyBorder="1" applyAlignment="1">
      <alignment horizontal="right" vertical="top" wrapText="1"/>
    </xf>
    <xf numFmtId="0" fontId="4" fillId="36" borderId="0" xfId="0" applyFont="1" applyFill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4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10" fontId="4" fillId="0" borderId="0" xfId="50" applyNumberFormat="1" applyFont="1" applyAlignment="1">
      <alignment/>
    </xf>
    <xf numFmtId="10" fontId="4" fillId="33" borderId="0" xfId="50" applyNumberFormat="1" applyFont="1" applyFill="1" applyAlignment="1">
      <alignment/>
    </xf>
    <xf numFmtId="2" fontId="4" fillId="13" borderId="0" xfId="0" applyNumberFormat="1" applyFont="1" applyFill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6" fontId="0" fillId="13" borderId="10" xfId="0" applyNumberFormat="1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10" fontId="0" fillId="33" borderId="10" xfId="0" applyNumberFormat="1" applyFont="1" applyFill="1" applyBorder="1" applyAlignment="1">
      <alignment/>
    </xf>
    <xf numFmtId="9" fontId="1" fillId="0" borderId="10" xfId="50" applyFont="1" applyFill="1" applyBorder="1" applyAlignment="1">
      <alignment horizontal="right" vertical="top" wrapText="1"/>
    </xf>
    <xf numFmtId="176" fontId="1" fillId="37" borderId="10" xfId="0" applyNumberFormat="1" applyFont="1" applyFill="1" applyBorder="1" applyAlignment="1">
      <alignment horizontal="right" vertical="top" wrapText="1"/>
    </xf>
    <xf numFmtId="0" fontId="0" fillId="37" borderId="10" xfId="0" applyFont="1" applyFill="1" applyBorder="1" applyAlignment="1">
      <alignment/>
    </xf>
    <xf numFmtId="176" fontId="0" fillId="37" borderId="10" xfId="0" applyNumberFormat="1" applyFont="1" applyFill="1" applyBorder="1" applyAlignment="1">
      <alignment/>
    </xf>
    <xf numFmtId="177" fontId="1" fillId="37" borderId="10" xfId="0" applyNumberFormat="1" applyFont="1" applyFill="1" applyBorder="1" applyAlignment="1">
      <alignment horizontal="right" vertical="top" wrapText="1"/>
    </xf>
    <xf numFmtId="10" fontId="0" fillId="37" borderId="10" xfId="0" applyNumberFormat="1" applyFont="1" applyFill="1" applyBorder="1" applyAlignment="1">
      <alignment/>
    </xf>
    <xf numFmtId="44" fontId="0" fillId="37" borderId="10" xfId="46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inweis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19050</xdr:rowOff>
    </xdr:from>
    <xdr:to>
      <xdr:col>6</xdr:col>
      <xdr:colOff>161925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5010150" y="19050"/>
          <a:ext cx="762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6</xdr:col>
      <xdr:colOff>47625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4533900" y="114300"/>
          <a:ext cx="8572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G21" sqref="G21"/>
    </sheetView>
  </sheetViews>
  <sheetFormatPr defaultColWidth="11.421875" defaultRowHeight="12.75"/>
  <cols>
    <col min="1" max="1" width="27.00390625" style="0" customWidth="1"/>
  </cols>
  <sheetData>
    <row r="1" spans="1:7" ht="26.25">
      <c r="A1" s="32" t="s">
        <v>48</v>
      </c>
      <c r="B1" s="32"/>
      <c r="C1" s="32"/>
      <c r="D1" s="32"/>
      <c r="E1" s="32"/>
      <c r="F1" s="32"/>
      <c r="G1" s="32"/>
    </row>
    <row r="3" spans="1:8" ht="24">
      <c r="A3" s="33" t="s">
        <v>0</v>
      </c>
      <c r="B3" s="35" t="s">
        <v>19</v>
      </c>
      <c r="C3" s="7" t="s">
        <v>14</v>
      </c>
      <c r="D3" s="35" t="s">
        <v>1</v>
      </c>
      <c r="E3" s="35"/>
      <c r="F3" s="35"/>
      <c r="G3" s="35"/>
      <c r="H3" s="19"/>
    </row>
    <row r="4" spans="1:8" ht="12">
      <c r="A4" s="34"/>
      <c r="B4" s="35"/>
      <c r="C4" s="6" t="s">
        <v>15</v>
      </c>
      <c r="D4" s="6" t="s">
        <v>2</v>
      </c>
      <c r="E4" s="6" t="s">
        <v>3</v>
      </c>
      <c r="F4" s="6" t="s">
        <v>4</v>
      </c>
      <c r="G4" s="6" t="s">
        <v>5</v>
      </c>
      <c r="H4" s="19"/>
    </row>
    <row r="5" spans="1:8" ht="12">
      <c r="A5" s="1" t="s">
        <v>6</v>
      </c>
      <c r="B5" s="2">
        <v>136.8</v>
      </c>
      <c r="C5" s="2"/>
      <c r="D5" s="2">
        <v>104</v>
      </c>
      <c r="E5" s="2">
        <v>32.8</v>
      </c>
      <c r="F5" s="2">
        <v>136.8</v>
      </c>
      <c r="G5" s="2"/>
      <c r="H5" s="19"/>
    </row>
    <row r="6" spans="1:8" ht="18.75" customHeight="1">
      <c r="A6" s="1" t="s">
        <v>7</v>
      </c>
      <c r="B6" s="2">
        <v>42</v>
      </c>
      <c r="C6" s="25"/>
      <c r="D6" s="25"/>
      <c r="E6" s="25"/>
      <c r="F6" s="25"/>
      <c r="G6" s="25"/>
      <c r="H6" s="19"/>
    </row>
    <row r="7" spans="1:8" ht="12">
      <c r="A7" s="1" t="s">
        <v>8</v>
      </c>
      <c r="B7" s="2">
        <v>172</v>
      </c>
      <c r="C7" s="2">
        <v>18</v>
      </c>
      <c r="D7" s="2">
        <v>47</v>
      </c>
      <c r="E7" s="2">
        <v>9</v>
      </c>
      <c r="F7" s="2">
        <v>41</v>
      </c>
      <c r="G7" s="2">
        <v>57</v>
      </c>
      <c r="H7" s="19"/>
    </row>
    <row r="8" spans="1:8" ht="12">
      <c r="A8" s="1" t="s">
        <v>9</v>
      </c>
      <c r="B8" s="2">
        <v>52</v>
      </c>
      <c r="C8" s="2"/>
      <c r="D8" s="2"/>
      <c r="E8" s="2"/>
      <c r="F8" s="2">
        <v>8.4</v>
      </c>
      <c r="G8" s="2">
        <v>43.6</v>
      </c>
      <c r="H8" s="19"/>
    </row>
    <row r="9" spans="1:8" ht="12">
      <c r="A9" s="1" t="s">
        <v>10</v>
      </c>
      <c r="B9" s="2">
        <v>96</v>
      </c>
      <c r="C9" s="2">
        <v>14</v>
      </c>
      <c r="D9" s="2">
        <v>16.2</v>
      </c>
      <c r="E9" s="2">
        <v>7.4</v>
      </c>
      <c r="F9" s="2">
        <v>12.8</v>
      </c>
      <c r="G9" s="2">
        <v>45.6</v>
      </c>
      <c r="H9" s="19"/>
    </row>
    <row r="10" spans="1:8" ht="12">
      <c r="A10" s="1" t="s">
        <v>11</v>
      </c>
      <c r="B10" s="2">
        <v>148</v>
      </c>
      <c r="C10" s="2">
        <v>6.8</v>
      </c>
      <c r="D10" s="2">
        <v>17</v>
      </c>
      <c r="E10" s="2">
        <v>9.8</v>
      </c>
      <c r="F10" s="2">
        <v>15.6</v>
      </c>
      <c r="G10" s="2">
        <v>98.8</v>
      </c>
      <c r="H10" s="19"/>
    </row>
    <row r="11" spans="1:8" ht="24.75" customHeight="1">
      <c r="A11" s="1" t="s">
        <v>12</v>
      </c>
      <c r="B11" s="2"/>
      <c r="C11" s="26"/>
      <c r="D11" s="26"/>
      <c r="E11" s="26"/>
      <c r="F11" s="26"/>
      <c r="G11" s="26"/>
      <c r="H11" s="20"/>
    </row>
    <row r="12" spans="1:8" ht="24.75" customHeight="1">
      <c r="A12" s="1" t="s">
        <v>13</v>
      </c>
      <c r="B12" s="3"/>
      <c r="C12" s="26"/>
      <c r="D12" s="26"/>
      <c r="E12" s="26"/>
      <c r="F12" s="26"/>
      <c r="G12" s="26"/>
      <c r="H12" s="20"/>
    </row>
    <row r="13" spans="1:8" ht="24.75" customHeight="1">
      <c r="A13" s="1" t="s">
        <v>16</v>
      </c>
      <c r="B13" s="21"/>
      <c r="C13" s="27"/>
      <c r="D13" s="28"/>
      <c r="E13" s="28"/>
      <c r="F13" s="28"/>
      <c r="G13" s="28"/>
      <c r="H13" s="20"/>
    </row>
    <row r="14" spans="1:8" ht="24.75" customHeight="1">
      <c r="A14" s="1" t="s">
        <v>17</v>
      </c>
      <c r="B14" s="21"/>
      <c r="C14" s="27"/>
      <c r="D14" s="28"/>
      <c r="E14" s="28"/>
      <c r="F14" s="28"/>
      <c r="G14" s="29"/>
      <c r="H14" s="19"/>
    </row>
    <row r="15" spans="1:8" ht="24.75" customHeight="1">
      <c r="A15" s="1" t="s">
        <v>18</v>
      </c>
      <c r="B15" s="21"/>
      <c r="C15" s="27"/>
      <c r="D15" s="30"/>
      <c r="E15" s="30"/>
      <c r="F15" s="30"/>
      <c r="G15" s="31"/>
      <c r="H15" s="19"/>
    </row>
    <row r="18" spans="1:7" ht="12">
      <c r="A18" s="36" t="s">
        <v>51</v>
      </c>
      <c r="B18" s="36"/>
      <c r="C18" s="36"/>
      <c r="D18" s="36"/>
      <c r="E18" s="36"/>
      <c r="F18" s="36"/>
      <c r="G18" s="36"/>
    </row>
    <row r="19" ht="12">
      <c r="A19" t="s">
        <v>52</v>
      </c>
    </row>
    <row r="21" ht="12">
      <c r="A21" t="s">
        <v>21</v>
      </c>
    </row>
    <row r="22" ht="12">
      <c r="A22" t="s">
        <v>20</v>
      </c>
    </row>
    <row r="23" ht="12">
      <c r="A23" t="s">
        <v>24</v>
      </c>
    </row>
    <row r="25" ht="12">
      <c r="A25" t="s">
        <v>22</v>
      </c>
    </row>
    <row r="27" ht="12">
      <c r="A27" t="s">
        <v>23</v>
      </c>
    </row>
    <row r="29" ht="12">
      <c r="A29" t="s">
        <v>44</v>
      </c>
    </row>
    <row r="31" ht="12">
      <c r="A31" t="s">
        <v>25</v>
      </c>
    </row>
    <row r="33" ht="12">
      <c r="A33" t="s">
        <v>47</v>
      </c>
    </row>
    <row r="35" spans="1:5" ht="15">
      <c r="A35" s="11"/>
      <c r="B35" s="11"/>
      <c r="C35" s="11"/>
      <c r="D35" s="11"/>
      <c r="E35" s="11"/>
    </row>
    <row r="36" spans="4:5" ht="15">
      <c r="D36" s="11"/>
      <c r="E36" s="11"/>
    </row>
    <row r="37" spans="4:5" ht="15">
      <c r="D37" s="11"/>
      <c r="E37" s="11"/>
    </row>
    <row r="38" spans="4:5" ht="15">
      <c r="D38" s="11"/>
      <c r="E38" s="11"/>
    </row>
    <row r="39" spans="4:5" ht="15">
      <c r="D39" s="11"/>
      <c r="E39" s="11"/>
    </row>
    <row r="40" spans="4:5" ht="15">
      <c r="D40" s="11"/>
      <c r="E40" s="11"/>
    </row>
    <row r="41" spans="4:5" ht="15">
      <c r="D41" s="11"/>
      <c r="E41" s="11"/>
    </row>
    <row r="42" spans="4:5" ht="15">
      <c r="D42" s="11"/>
      <c r="E42" s="11"/>
    </row>
    <row r="43" spans="4:5" ht="15">
      <c r="D43" s="11"/>
      <c r="E43" s="11"/>
    </row>
    <row r="44" spans="4:5" ht="15">
      <c r="D44" s="11"/>
      <c r="E44" s="11"/>
    </row>
    <row r="45" spans="1:5" ht="15">
      <c r="A45" s="11"/>
      <c r="B45" s="11"/>
      <c r="C45" s="11"/>
      <c r="D45" s="11"/>
      <c r="E45" s="11"/>
    </row>
    <row r="46" spans="4:5" ht="15">
      <c r="D46" s="11"/>
      <c r="E46" s="11"/>
    </row>
    <row r="47" spans="4:5" ht="15">
      <c r="D47" s="11"/>
      <c r="E47" s="11"/>
    </row>
    <row r="48" spans="4:5" ht="15">
      <c r="D48" s="11"/>
      <c r="E48" s="11"/>
    </row>
  </sheetData>
  <sheetProtection/>
  <mergeCells count="5">
    <mergeCell ref="A1:G1"/>
    <mergeCell ref="A3:A4"/>
    <mergeCell ref="B3:B4"/>
    <mergeCell ref="D3:G3"/>
    <mergeCell ref="A18:G18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F20" sqref="F20"/>
    </sheetView>
  </sheetViews>
  <sheetFormatPr defaultColWidth="11.421875" defaultRowHeight="12.75"/>
  <cols>
    <col min="1" max="1" width="15.28125" style="0" customWidth="1"/>
    <col min="2" max="3" width="12.8515625" style="0" customWidth="1"/>
    <col min="4" max="4" width="13.421875" style="0" customWidth="1"/>
    <col min="5" max="7" width="12.8515625" style="0" customWidth="1"/>
    <col min="8" max="8" width="5.8515625" style="0" customWidth="1"/>
    <col min="9" max="9" width="14.140625" style="0" customWidth="1"/>
  </cols>
  <sheetData>
    <row r="1" spans="1:7" ht="64.5" customHeight="1">
      <c r="A1" s="32" t="s">
        <v>48</v>
      </c>
      <c r="B1" s="32"/>
      <c r="C1" s="32"/>
      <c r="D1" s="32"/>
      <c r="E1" s="32"/>
      <c r="F1" s="32"/>
      <c r="G1" s="32"/>
    </row>
    <row r="3" spans="1:8" ht="24">
      <c r="A3" s="33" t="s">
        <v>0</v>
      </c>
      <c r="B3" s="35" t="s">
        <v>19</v>
      </c>
      <c r="C3" s="7" t="s">
        <v>14</v>
      </c>
      <c r="D3" s="35" t="s">
        <v>1</v>
      </c>
      <c r="E3" s="35"/>
      <c r="F3" s="35"/>
      <c r="G3" s="35"/>
      <c r="H3" s="19"/>
    </row>
    <row r="4" spans="1:8" ht="12">
      <c r="A4" s="34"/>
      <c r="B4" s="35"/>
      <c r="C4" s="6" t="s">
        <v>15</v>
      </c>
      <c r="D4" s="6" t="s">
        <v>2</v>
      </c>
      <c r="E4" s="6" t="s">
        <v>3</v>
      </c>
      <c r="F4" s="6" t="s">
        <v>4</v>
      </c>
      <c r="G4" s="6" t="s">
        <v>5</v>
      </c>
      <c r="H4" s="19"/>
    </row>
    <row r="5" spans="1:8" ht="36">
      <c r="A5" s="1" t="s">
        <v>6</v>
      </c>
      <c r="B5" s="2">
        <v>136.8</v>
      </c>
      <c r="C5" s="2"/>
      <c r="D5" s="2">
        <v>104</v>
      </c>
      <c r="E5" s="2">
        <v>32.8</v>
      </c>
      <c r="F5" s="2">
        <v>136.8</v>
      </c>
      <c r="G5" s="2"/>
      <c r="H5" s="19"/>
    </row>
    <row r="6" spans="1:8" ht="12">
      <c r="A6" s="1" t="s">
        <v>7</v>
      </c>
      <c r="B6" s="2">
        <v>42</v>
      </c>
      <c r="C6" s="2">
        <v>4.2</v>
      </c>
      <c r="D6" s="2">
        <v>6.3</v>
      </c>
      <c r="E6" s="2">
        <v>4.2</v>
      </c>
      <c r="F6" s="2">
        <v>8.4</v>
      </c>
      <c r="G6" s="2">
        <v>18.9</v>
      </c>
      <c r="H6" s="19"/>
    </row>
    <row r="7" spans="1:8" ht="12">
      <c r="A7" s="1" t="s">
        <v>8</v>
      </c>
      <c r="B7" s="2">
        <v>172</v>
      </c>
      <c r="C7" s="2">
        <v>18</v>
      </c>
      <c r="D7" s="2">
        <v>47</v>
      </c>
      <c r="E7" s="2">
        <v>9</v>
      </c>
      <c r="F7" s="2">
        <v>41</v>
      </c>
      <c r="G7" s="2">
        <v>57</v>
      </c>
      <c r="H7" s="19"/>
    </row>
    <row r="8" spans="1:8" ht="12">
      <c r="A8" s="1" t="s">
        <v>9</v>
      </c>
      <c r="B8" s="2">
        <v>52</v>
      </c>
      <c r="C8" s="2"/>
      <c r="D8" s="2"/>
      <c r="E8" s="2"/>
      <c r="F8" s="2">
        <v>8.4</v>
      </c>
      <c r="G8" s="2">
        <v>43.6</v>
      </c>
      <c r="H8" s="19"/>
    </row>
    <row r="9" spans="1:8" ht="12">
      <c r="A9" s="1" t="s">
        <v>10</v>
      </c>
      <c r="B9" s="2">
        <v>96</v>
      </c>
      <c r="C9" s="2">
        <v>14</v>
      </c>
      <c r="D9" s="2">
        <v>16.2</v>
      </c>
      <c r="E9" s="2">
        <v>7.4</v>
      </c>
      <c r="F9" s="2">
        <v>12.8</v>
      </c>
      <c r="G9" s="2">
        <v>45.6</v>
      </c>
      <c r="H9" s="19"/>
    </row>
    <row r="10" spans="1:8" ht="24">
      <c r="A10" s="1" t="s">
        <v>11</v>
      </c>
      <c r="B10" s="2">
        <v>148</v>
      </c>
      <c r="C10" s="2">
        <v>6.8</v>
      </c>
      <c r="D10" s="2">
        <v>17</v>
      </c>
      <c r="E10" s="2">
        <v>9.8</v>
      </c>
      <c r="F10" s="2">
        <v>15.6</v>
      </c>
      <c r="G10" s="2">
        <v>98.8</v>
      </c>
      <c r="H10" s="19"/>
    </row>
    <row r="11" spans="1:8" ht="24">
      <c r="A11" s="1" t="s">
        <v>12</v>
      </c>
      <c r="B11" s="2">
        <v>510</v>
      </c>
      <c r="C11" s="9">
        <v>43</v>
      </c>
      <c r="D11" s="9">
        <v>86.5</v>
      </c>
      <c r="E11" s="9">
        <v>30.4</v>
      </c>
      <c r="F11" s="9">
        <v>86.2</v>
      </c>
      <c r="G11" s="9">
        <v>263.9</v>
      </c>
      <c r="H11" s="20">
        <f>SUM(C11:G11)</f>
        <v>510</v>
      </c>
    </row>
    <row r="12" spans="1:8" ht="24">
      <c r="A12" s="1" t="s">
        <v>13</v>
      </c>
      <c r="B12" s="3"/>
      <c r="C12" s="8">
        <v>-43</v>
      </c>
      <c r="D12" s="8">
        <v>4.3</v>
      </c>
      <c r="E12" s="8">
        <v>2.1</v>
      </c>
      <c r="F12" s="8">
        <v>8.6</v>
      </c>
      <c r="G12" s="8">
        <v>28</v>
      </c>
      <c r="H12" s="20">
        <f>SUM(C12:G12)</f>
        <v>0</v>
      </c>
    </row>
    <row r="13" spans="1:8" ht="24">
      <c r="A13" s="1" t="s">
        <v>16</v>
      </c>
      <c r="B13" s="21"/>
      <c r="C13" s="21"/>
      <c r="D13" s="22">
        <f>SUM(D11:D12)</f>
        <v>90.8</v>
      </c>
      <c r="E13" s="22">
        <f>SUM(E11:E12)</f>
        <v>32.5</v>
      </c>
      <c r="F13" s="22">
        <f>SUM(F11:F12)</f>
        <v>94.8</v>
      </c>
      <c r="G13" s="22">
        <f>SUM(G11:G12)</f>
        <v>291.9</v>
      </c>
      <c r="H13" s="20">
        <f>SUM(C13:G13)</f>
        <v>510</v>
      </c>
    </row>
    <row r="14" spans="1:8" ht="12">
      <c r="A14" s="1" t="s">
        <v>17</v>
      </c>
      <c r="B14" s="21"/>
      <c r="C14" s="21"/>
      <c r="D14" s="23">
        <f>D5</f>
        <v>104</v>
      </c>
      <c r="E14" s="23">
        <f>E5</f>
        <v>32.8</v>
      </c>
      <c r="F14" s="23">
        <f>F5</f>
        <v>136.8</v>
      </c>
      <c r="G14" s="4">
        <v>4320</v>
      </c>
      <c r="H14" s="19"/>
    </row>
    <row r="15" spans="1:8" ht="24">
      <c r="A15" s="1" t="s">
        <v>18</v>
      </c>
      <c r="B15" s="21"/>
      <c r="C15" s="21"/>
      <c r="D15" s="24">
        <f>D13/D14</f>
        <v>0.8730769230769231</v>
      </c>
      <c r="E15" s="24">
        <f>E13/E14</f>
        <v>0.9908536585365855</v>
      </c>
      <c r="F15" s="24">
        <f>F13/F14</f>
        <v>0.6929824561403508</v>
      </c>
      <c r="G15" s="5">
        <f>G13*1000/G14</f>
        <v>67.56944444444444</v>
      </c>
      <c r="H15" s="19"/>
    </row>
    <row r="17" spans="1:7" ht="12">
      <c r="A17" s="36" t="s">
        <v>51</v>
      </c>
      <c r="B17" s="36"/>
      <c r="C17" s="36"/>
      <c r="D17" s="36"/>
      <c r="E17" s="36"/>
      <c r="F17" s="36"/>
      <c r="G17" s="36"/>
    </row>
    <row r="18" ht="12" customHeight="1">
      <c r="A18" t="s">
        <v>52</v>
      </c>
    </row>
    <row r="20" ht="12">
      <c r="A20" t="s">
        <v>21</v>
      </c>
    </row>
    <row r="21" ht="12">
      <c r="A21" t="s">
        <v>20</v>
      </c>
    </row>
    <row r="22" ht="12">
      <c r="A22" t="s">
        <v>24</v>
      </c>
    </row>
    <row r="24" ht="12">
      <c r="A24" t="s">
        <v>22</v>
      </c>
    </row>
    <row r="26" ht="12">
      <c r="A26" t="s">
        <v>23</v>
      </c>
    </row>
    <row r="28" ht="12">
      <c r="A28" t="s">
        <v>44</v>
      </c>
    </row>
    <row r="30" ht="12">
      <c r="A30" t="s">
        <v>25</v>
      </c>
    </row>
    <row r="32" ht="12">
      <c r="A32" t="s">
        <v>47</v>
      </c>
    </row>
    <row r="34" spans="1:5" ht="15">
      <c r="A34" s="10" t="s">
        <v>26</v>
      </c>
      <c r="B34" s="11"/>
      <c r="C34" s="11"/>
      <c r="D34" s="11"/>
      <c r="E34" s="11"/>
    </row>
    <row r="35" spans="1:5" ht="15">
      <c r="A35" s="11"/>
      <c r="B35" s="11"/>
      <c r="C35" s="11"/>
      <c r="D35" s="11"/>
      <c r="E35" s="11"/>
    </row>
    <row r="36" spans="1:5" ht="15">
      <c r="A36" s="11"/>
      <c r="B36" s="11"/>
      <c r="C36" s="11" t="s">
        <v>32</v>
      </c>
      <c r="D36" s="11"/>
      <c r="E36" s="11" t="s">
        <v>33</v>
      </c>
    </row>
    <row r="37" spans="1:5" ht="15">
      <c r="A37" s="11" t="s">
        <v>27</v>
      </c>
      <c r="B37" s="11"/>
      <c r="C37" s="18">
        <v>1</v>
      </c>
      <c r="D37" s="11"/>
      <c r="E37" s="18">
        <v>1</v>
      </c>
    </row>
    <row r="38" spans="1:5" ht="15">
      <c r="A38" s="11" t="s">
        <v>28</v>
      </c>
      <c r="B38" s="13">
        <f>D15+F15</f>
        <v>1.566059379217274</v>
      </c>
      <c r="C38" s="18">
        <f>C37*B38</f>
        <v>1.566059379217274</v>
      </c>
      <c r="D38" s="13">
        <f>E15+F15</f>
        <v>1.6838361146769363</v>
      </c>
      <c r="E38" s="18">
        <f>E37*D38</f>
        <v>1.6838361146769363</v>
      </c>
    </row>
    <row r="39" spans="1:5" ht="15">
      <c r="A39" s="11" t="s">
        <v>29</v>
      </c>
      <c r="B39" s="11"/>
      <c r="C39" s="18">
        <f>C37+C38</f>
        <v>2.5660593792172737</v>
      </c>
      <c r="D39" s="11"/>
      <c r="E39" s="18">
        <f>E37+E38</f>
        <v>2.6838361146769363</v>
      </c>
    </row>
    <row r="40" spans="1:5" ht="15">
      <c r="A40" s="11" t="s">
        <v>30</v>
      </c>
      <c r="B40" s="13">
        <v>0.25</v>
      </c>
      <c r="C40" s="18">
        <f>C39*B40</f>
        <v>0.6415148448043184</v>
      </c>
      <c r="D40" s="13">
        <v>0.5</v>
      </c>
      <c r="E40" s="18">
        <f>E39*D40</f>
        <v>1.3419180573384681</v>
      </c>
    </row>
    <row r="41" spans="1:5" ht="15">
      <c r="A41" s="11" t="s">
        <v>31</v>
      </c>
      <c r="B41" s="11"/>
      <c r="C41" s="18">
        <f>C39+C40</f>
        <v>3.207574224021592</v>
      </c>
      <c r="D41" s="11"/>
      <c r="E41" s="18">
        <f>E39+E40</f>
        <v>4.025754172015405</v>
      </c>
    </row>
    <row r="42" spans="1:5" ht="15">
      <c r="A42" s="11" t="s">
        <v>49</v>
      </c>
      <c r="B42" s="11"/>
      <c r="C42" s="12">
        <f>C41-C37</f>
        <v>2.207574224021592</v>
      </c>
      <c r="D42" s="11"/>
      <c r="E42" s="12">
        <f>E41-E37</f>
        <v>3.0257541720154046</v>
      </c>
    </row>
    <row r="43" spans="1:5" ht="15">
      <c r="A43" s="11" t="s">
        <v>34</v>
      </c>
      <c r="B43" s="11"/>
      <c r="C43" s="14">
        <f>(C41-C37)/C37</f>
        <v>2.207574224021592</v>
      </c>
      <c r="D43" s="11"/>
      <c r="E43" s="14">
        <f>(E41-E37)/E37</f>
        <v>3.0257541720154046</v>
      </c>
    </row>
    <row r="44" spans="1:5" ht="15">
      <c r="A44" s="11"/>
      <c r="B44" s="11"/>
      <c r="C44" s="11"/>
      <c r="D44" s="11"/>
      <c r="E44" s="11"/>
    </row>
    <row r="45" spans="1:5" ht="15">
      <c r="A45" s="10" t="s">
        <v>35</v>
      </c>
      <c r="B45" s="11"/>
      <c r="C45" s="11"/>
      <c r="D45" s="11"/>
      <c r="E45" s="11"/>
    </row>
    <row r="46" spans="1:5" ht="15">
      <c r="A46" s="11"/>
      <c r="B46" s="11"/>
      <c r="C46" s="11"/>
      <c r="D46" s="11"/>
      <c r="E46" s="11"/>
    </row>
    <row r="47" spans="1:5" ht="15">
      <c r="A47" s="11" t="s">
        <v>29</v>
      </c>
      <c r="B47" s="11"/>
      <c r="C47" s="12">
        <f>G15</f>
        <v>67.56944444444444</v>
      </c>
      <c r="D47" s="11"/>
      <c r="E47" s="11"/>
    </row>
    <row r="48" spans="1:5" ht="15">
      <c r="A48" s="11" t="s">
        <v>30</v>
      </c>
      <c r="B48" s="13">
        <v>0.15</v>
      </c>
      <c r="C48" s="12">
        <f>C47*B48</f>
        <v>10.135416666666666</v>
      </c>
      <c r="D48" s="11"/>
      <c r="E48" s="11"/>
    </row>
    <row r="49" spans="1:5" ht="15">
      <c r="A49" s="11" t="s">
        <v>31</v>
      </c>
      <c r="B49" s="11"/>
      <c r="C49" s="12">
        <f>C47+C48</f>
        <v>77.70486111111111</v>
      </c>
      <c r="D49" s="11"/>
      <c r="E49" s="11"/>
    </row>
    <row r="50" spans="1:5" ht="15">
      <c r="A50" s="11" t="s">
        <v>36</v>
      </c>
      <c r="B50" s="13">
        <v>0.13</v>
      </c>
      <c r="C50" s="12">
        <f>C49*B50</f>
        <v>10.101631944444446</v>
      </c>
      <c r="D50" s="11"/>
      <c r="E50" s="11"/>
    </row>
    <row r="51" spans="1:5" ht="15">
      <c r="A51" s="11" t="s">
        <v>37</v>
      </c>
      <c r="B51" s="11"/>
      <c r="C51" s="12">
        <f>C49+C50</f>
        <v>87.80649305555556</v>
      </c>
      <c r="D51" s="11"/>
      <c r="E51" s="11"/>
    </row>
    <row r="52" spans="1:5" ht="15">
      <c r="A52" s="11" t="s">
        <v>38</v>
      </c>
      <c r="B52" s="11"/>
      <c r="C52" s="12">
        <v>1</v>
      </c>
      <c r="D52" s="11"/>
      <c r="E52" s="11"/>
    </row>
    <row r="53" spans="1:5" ht="15">
      <c r="A53" s="11" t="s">
        <v>39</v>
      </c>
      <c r="B53" s="11"/>
      <c r="C53" s="15">
        <f>C51+C52</f>
        <v>88.80649305555556</v>
      </c>
      <c r="D53" s="11"/>
      <c r="E53" s="11"/>
    </row>
    <row r="54" spans="1:5" ht="15">
      <c r="A54" s="11"/>
      <c r="B54" s="11"/>
      <c r="C54" s="11"/>
      <c r="D54" s="11"/>
      <c r="E54" s="11"/>
    </row>
    <row r="55" spans="1:11" ht="15">
      <c r="A55" s="10" t="s">
        <v>50</v>
      </c>
      <c r="B55" s="11"/>
      <c r="C55" s="11"/>
      <c r="D55" s="11"/>
      <c r="E55" s="10" t="s">
        <v>45</v>
      </c>
      <c r="F55" s="11"/>
      <c r="G55" s="11"/>
      <c r="I55" s="10" t="s">
        <v>46</v>
      </c>
      <c r="J55" s="11"/>
      <c r="K55" s="11"/>
    </row>
    <row r="56" spans="1:11" ht="15">
      <c r="A56" s="11"/>
      <c r="B56" s="11"/>
      <c r="C56" s="11"/>
      <c r="D56" s="11"/>
      <c r="E56" s="11"/>
      <c r="F56" s="11"/>
      <c r="G56" s="11"/>
      <c r="I56" s="11"/>
      <c r="J56" s="11"/>
      <c r="K56" s="11"/>
    </row>
    <row r="57" spans="1:11" ht="15">
      <c r="A57" s="11" t="s">
        <v>27</v>
      </c>
      <c r="B57" s="11"/>
      <c r="C57" s="18">
        <v>2.8</v>
      </c>
      <c r="D57" s="11"/>
      <c r="E57" s="11" t="s">
        <v>27</v>
      </c>
      <c r="F57" s="11"/>
      <c r="G57" s="15">
        <f>G59-G58</f>
        <v>2.094843991017049</v>
      </c>
      <c r="I57" s="11" t="s">
        <v>27</v>
      </c>
      <c r="J57" s="11"/>
      <c r="K57" s="18">
        <v>2.4</v>
      </c>
    </row>
    <row r="58" spans="1:11" ht="15">
      <c r="A58" s="11" t="s">
        <v>40</v>
      </c>
      <c r="B58" s="13">
        <f>C43</f>
        <v>2.207574224021592</v>
      </c>
      <c r="C58" s="18">
        <f>C57*B58</f>
        <v>6.181207827260457</v>
      </c>
      <c r="D58" s="11"/>
      <c r="E58" s="11" t="s">
        <v>40</v>
      </c>
      <c r="F58" s="16">
        <f>C43</f>
        <v>2.207574224021592</v>
      </c>
      <c r="G58" s="18">
        <f>G59*F58/(1+F58)</f>
        <v>4.624523597915758</v>
      </c>
      <c r="I58" s="11" t="s">
        <v>40</v>
      </c>
      <c r="J58" s="17">
        <f>K58/K57</f>
        <v>1.3715415019762847</v>
      </c>
      <c r="K58" s="12">
        <f>K59-K57</f>
        <v>3.291699604743083</v>
      </c>
    </row>
    <row r="59" spans="1:11" ht="15">
      <c r="A59" s="11" t="s">
        <v>31</v>
      </c>
      <c r="B59" s="11"/>
      <c r="C59" s="18">
        <f>C57+C58</f>
        <v>8.981207827260457</v>
      </c>
      <c r="D59" s="11"/>
      <c r="E59" s="11" t="s">
        <v>31</v>
      </c>
      <c r="F59" s="11"/>
      <c r="G59" s="18">
        <f>G61-G60</f>
        <v>6.719367588932807</v>
      </c>
      <c r="I59" s="11" t="s">
        <v>31</v>
      </c>
      <c r="J59" s="11"/>
      <c r="K59" s="18">
        <f>K61-K60</f>
        <v>5.691699604743083</v>
      </c>
    </row>
    <row r="60" spans="1:11" ht="15">
      <c r="A60" s="11" t="s">
        <v>41</v>
      </c>
      <c r="B60" s="13">
        <v>0.15</v>
      </c>
      <c r="C60" s="18">
        <f>C59*B60</f>
        <v>1.3471811740890685</v>
      </c>
      <c r="D60" s="11"/>
      <c r="E60" s="11" t="s">
        <v>41</v>
      </c>
      <c r="F60" s="13">
        <v>0.15</v>
      </c>
      <c r="G60" s="18">
        <f>G61*F60/(1+F60)</f>
        <v>1.0079051383399211</v>
      </c>
      <c r="I60" s="11" t="s">
        <v>41</v>
      </c>
      <c r="J60" s="13">
        <v>0.15</v>
      </c>
      <c r="K60" s="18">
        <f>K61*J60/(1+J60)</f>
        <v>0.8537549407114625</v>
      </c>
    </row>
    <row r="61" spans="1:11" ht="15">
      <c r="A61" s="11" t="s">
        <v>37</v>
      </c>
      <c r="B61" s="11"/>
      <c r="C61" s="18">
        <f>C59+C60</f>
        <v>10.328389001349525</v>
      </c>
      <c r="D61" s="11"/>
      <c r="E61" s="11" t="s">
        <v>37</v>
      </c>
      <c r="F61" s="11"/>
      <c r="G61" s="18">
        <f>G63-G62</f>
        <v>7.7272727272727275</v>
      </c>
      <c r="I61" s="11" t="s">
        <v>37</v>
      </c>
      <c r="J61" s="11"/>
      <c r="K61" s="18">
        <f>K63-K62</f>
        <v>6.545454545454546</v>
      </c>
    </row>
    <row r="62" spans="1:11" ht="15">
      <c r="A62" s="11" t="s">
        <v>36</v>
      </c>
      <c r="B62" s="13">
        <v>0.1</v>
      </c>
      <c r="C62" s="18">
        <f>C61*B62</f>
        <v>1.0328389001349525</v>
      </c>
      <c r="D62" s="11"/>
      <c r="E62" s="11" t="s">
        <v>36</v>
      </c>
      <c r="F62" s="13">
        <v>0.1</v>
      </c>
      <c r="G62" s="18">
        <f>G63*F62/(1+F62)</f>
        <v>0.7727272727272727</v>
      </c>
      <c r="I62" s="11" t="s">
        <v>36</v>
      </c>
      <c r="J62" s="13">
        <v>0.1</v>
      </c>
      <c r="K62" s="18">
        <f>K63*J62/(1+J62)</f>
        <v>0.6545454545454545</v>
      </c>
    </row>
    <row r="63" spans="1:11" ht="15">
      <c r="A63" s="11" t="s">
        <v>42</v>
      </c>
      <c r="B63" s="11"/>
      <c r="C63" s="15">
        <f>C61+C62</f>
        <v>11.361227901484478</v>
      </c>
      <c r="D63" s="11"/>
      <c r="E63" s="11" t="s">
        <v>42</v>
      </c>
      <c r="F63" s="13"/>
      <c r="G63" s="18">
        <v>8.5</v>
      </c>
      <c r="I63" s="11" t="s">
        <v>42</v>
      </c>
      <c r="J63" s="13"/>
      <c r="K63" s="18">
        <v>7.2</v>
      </c>
    </row>
    <row r="64" spans="1:5" ht="15">
      <c r="A64" s="11"/>
      <c r="B64" s="11"/>
      <c r="C64" s="11"/>
      <c r="D64" s="11"/>
      <c r="E64" s="11"/>
    </row>
    <row r="65" spans="1:5" ht="15">
      <c r="A65" s="10" t="s">
        <v>43</v>
      </c>
      <c r="B65" s="11"/>
      <c r="C65" s="11"/>
      <c r="D65" s="11"/>
      <c r="E65" s="11"/>
    </row>
    <row r="66" spans="1:5" ht="15">
      <c r="A66" s="11"/>
      <c r="B66" s="11"/>
      <c r="C66" s="11"/>
      <c r="D66" s="11"/>
      <c r="E66" s="11"/>
    </row>
    <row r="67" spans="1:5" ht="15">
      <c r="A67" s="11" t="s">
        <v>27</v>
      </c>
      <c r="B67" s="11"/>
      <c r="C67" s="18">
        <f>1.5/0.96</f>
        <v>1.5625</v>
      </c>
      <c r="D67" s="11"/>
      <c r="E67" s="11"/>
    </row>
    <row r="68" spans="1:5" ht="15">
      <c r="A68" s="11" t="s">
        <v>40</v>
      </c>
      <c r="B68" s="16">
        <f>C68/C67</f>
        <v>3.405797101449275</v>
      </c>
      <c r="C68" s="15">
        <f>C69-C67</f>
        <v>5.321557971014492</v>
      </c>
      <c r="D68" s="11"/>
      <c r="E68" s="11"/>
    </row>
    <row r="69" spans="1:5" ht="15">
      <c r="A69" s="11" t="s">
        <v>31</v>
      </c>
      <c r="B69" s="11"/>
      <c r="C69" s="18">
        <f>C71-C70</f>
        <v>6.884057971014492</v>
      </c>
      <c r="D69" s="11"/>
      <c r="E69" s="11"/>
    </row>
    <row r="70" spans="1:5" ht="15">
      <c r="A70" s="11" t="s">
        <v>41</v>
      </c>
      <c r="B70" s="13">
        <v>0.15</v>
      </c>
      <c r="C70" s="18">
        <f>C71*B70/(1+B70)</f>
        <v>1.0326086956521738</v>
      </c>
      <c r="D70" s="11"/>
      <c r="E70" s="11"/>
    </row>
    <row r="71" spans="1:5" ht="15">
      <c r="A71" s="11" t="s">
        <v>37</v>
      </c>
      <c r="B71" s="11"/>
      <c r="C71" s="18">
        <f>C73-C72</f>
        <v>7.916666666666666</v>
      </c>
      <c r="D71" s="11"/>
      <c r="E71" s="11"/>
    </row>
    <row r="72" spans="1:5" ht="15">
      <c r="A72" s="11" t="s">
        <v>36</v>
      </c>
      <c r="B72" s="13">
        <v>0.2</v>
      </c>
      <c r="C72" s="18">
        <f>C73*B72/(1+B72)</f>
        <v>1.5833333333333335</v>
      </c>
      <c r="D72" s="11"/>
      <c r="E72" s="11"/>
    </row>
    <row r="73" spans="1:5" ht="15">
      <c r="A73" s="11" t="s">
        <v>42</v>
      </c>
      <c r="B73" s="11"/>
      <c r="C73" s="18">
        <v>9.5</v>
      </c>
      <c r="D73" s="11"/>
      <c r="E73" s="11"/>
    </row>
    <row r="74" spans="1:5" ht="15">
      <c r="A74" s="11"/>
      <c r="B74" s="11"/>
      <c r="C74" s="11"/>
      <c r="D74" s="11"/>
      <c r="E74" s="11"/>
    </row>
    <row r="75" spans="4:5" ht="15">
      <c r="D75" s="11"/>
      <c r="E75" s="11"/>
    </row>
    <row r="76" spans="4:5" ht="15">
      <c r="D76" s="11"/>
      <c r="E76" s="11"/>
    </row>
    <row r="77" spans="4:5" ht="15">
      <c r="D77" s="11"/>
      <c r="E77" s="11"/>
    </row>
    <row r="78" spans="4:5" ht="15">
      <c r="D78" s="11"/>
      <c r="E78" s="11"/>
    </row>
    <row r="79" spans="4:5" ht="15">
      <c r="D79" s="11"/>
      <c r="E79" s="11"/>
    </row>
    <row r="80" spans="4:5" ht="15">
      <c r="D80" s="11"/>
      <c r="E80" s="11"/>
    </row>
    <row r="81" spans="4:5" ht="15">
      <c r="D81" s="11"/>
      <c r="E81" s="11"/>
    </row>
    <row r="82" spans="4:5" ht="15">
      <c r="D82" s="11"/>
      <c r="E82" s="11"/>
    </row>
    <row r="83" spans="4:5" ht="15">
      <c r="D83" s="11"/>
      <c r="E83" s="11"/>
    </row>
    <row r="84" spans="1:5" ht="15">
      <c r="A84" s="11"/>
      <c r="B84" s="11"/>
      <c r="C84" s="11"/>
      <c r="D84" s="11"/>
      <c r="E84" s="11"/>
    </row>
    <row r="85" spans="4:5" ht="15">
      <c r="D85" s="11"/>
      <c r="E85" s="11"/>
    </row>
    <row r="86" spans="4:5" ht="15">
      <c r="D86" s="11"/>
      <c r="E86" s="11"/>
    </row>
    <row r="87" spans="4:5" ht="15">
      <c r="D87" s="11"/>
      <c r="E87" s="11"/>
    </row>
    <row r="88" spans="4:5" ht="15">
      <c r="D88" s="11"/>
      <c r="E88" s="11"/>
    </row>
    <row r="89" spans="4:5" ht="15">
      <c r="D89" s="11"/>
      <c r="E89" s="11"/>
    </row>
    <row r="90" spans="4:5" ht="15">
      <c r="D90" s="11"/>
      <c r="E90" s="11"/>
    </row>
    <row r="91" spans="4:5" ht="15">
      <c r="D91" s="11"/>
      <c r="E91" s="11"/>
    </row>
    <row r="92" spans="4:5" ht="15">
      <c r="D92" s="11"/>
      <c r="E92" s="11"/>
    </row>
    <row r="93" spans="4:5" ht="15">
      <c r="D93" s="11"/>
      <c r="E93" s="11"/>
    </row>
  </sheetData>
  <sheetProtection/>
  <mergeCells count="5">
    <mergeCell ref="A1:G1"/>
    <mergeCell ref="D3:G3"/>
    <mergeCell ref="B3:B4"/>
    <mergeCell ref="A3:A4"/>
    <mergeCell ref="A17:G17"/>
  </mergeCells>
  <printOptions/>
  <pageMargins left="0.75" right="0.75" top="1" bottom="1" header="0.4921259845" footer="0.4921259845"/>
  <pageSetup fitToHeight="2" horizontalDpi="600" verticalDpi="600" orientation="portrait" paperSize="9" scale="74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werner holzheu</cp:lastModifiedBy>
  <cp:lastPrinted>2009-01-04T13:11:35Z</cp:lastPrinted>
  <dcterms:created xsi:type="dcterms:W3CDTF">2009-01-04T12:34:51Z</dcterms:created>
  <dcterms:modified xsi:type="dcterms:W3CDTF">2017-12-04T21:18:03Z</dcterms:modified>
  <cp:category/>
  <cp:version/>
  <cp:contentType/>
  <cp:contentStatus/>
</cp:coreProperties>
</file>