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0" yWindow="0" windowWidth="25600" windowHeight="16060"/>
  </bookViews>
  <sheets>
    <sheet name="Lösung" sheetId="2" r:id="rId1"/>
    <sheet name="Tabelle1" sheetId="1" r:id="rId2"/>
    <sheet name="Tabelle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2" l="1"/>
  <c r="I11" i="2"/>
  <c r="H11" i="2"/>
  <c r="H31" i="2"/>
  <c r="J27" i="2"/>
  <c r="H27" i="2"/>
  <c r="M23" i="2"/>
  <c r="L23" i="2"/>
  <c r="H25" i="2"/>
  <c r="E37" i="2"/>
  <c r="D29" i="2"/>
  <c r="E31" i="2"/>
  <c r="E32" i="2"/>
  <c r="E28" i="2"/>
  <c r="D26" i="2"/>
  <c r="D27" i="2"/>
  <c r="E37" i="1"/>
  <c r="E29" i="1"/>
  <c r="E31" i="1"/>
  <c r="E32" i="1"/>
  <c r="E28" i="1"/>
  <c r="E26" i="1"/>
  <c r="E27" i="1"/>
</calcChain>
</file>

<file path=xl/sharedStrings.xml><?xml version="1.0" encoding="utf-8"?>
<sst xmlns="http://schemas.openxmlformats.org/spreadsheetml/2006/main" count="126" uniqueCount="60">
  <si>
    <t>Musterlösung Belegbeispiel Spielwaren Hicker</t>
  </si>
  <si>
    <t>Beleg</t>
  </si>
  <si>
    <t>Datum</t>
  </si>
  <si>
    <t>Betrag</t>
  </si>
  <si>
    <t>Soll</t>
  </si>
  <si>
    <t>Haben</t>
  </si>
  <si>
    <t>K236</t>
  </si>
  <si>
    <t>14.05.</t>
  </si>
  <si>
    <t>(7) Paketgebühren</t>
  </si>
  <si>
    <t>(2) Kassa</t>
  </si>
  <si>
    <t>K237</t>
  </si>
  <si>
    <t>15.05.</t>
  </si>
  <si>
    <t>(7) Werbeaufwand</t>
  </si>
  <si>
    <t>(2) Vost</t>
  </si>
  <si>
    <t>(5) Rohstoffeinsatz</t>
  </si>
  <si>
    <t>16.05.</t>
  </si>
  <si>
    <t>33099 Div Lieferanten</t>
  </si>
  <si>
    <t>ER 290</t>
  </si>
  <si>
    <t>(4) HW Erlöse</t>
  </si>
  <si>
    <t>(3) Ust</t>
  </si>
  <si>
    <t>20.5.</t>
  </si>
  <si>
    <t>AR 348</t>
  </si>
  <si>
    <t>20056 Dreikäsehoch</t>
  </si>
  <si>
    <t>20.05.</t>
  </si>
  <si>
    <t>(4) Erlösberichtigungen</t>
  </si>
  <si>
    <t>S 97</t>
  </si>
  <si>
    <t>K 238</t>
  </si>
  <si>
    <t>22.5.</t>
  </si>
  <si>
    <t>(0) BGA bzw (0) GWG</t>
  </si>
  <si>
    <t>K239</t>
  </si>
  <si>
    <t>23.05.</t>
  </si>
  <si>
    <t>(2) Barverkehr mit Banken</t>
  </si>
  <si>
    <t>B16</t>
  </si>
  <si>
    <t>31.05.</t>
  </si>
  <si>
    <t>(3) Ust Zahllast</t>
  </si>
  <si>
    <t>(2) Bank</t>
  </si>
  <si>
    <t>(9) Privat</t>
  </si>
  <si>
    <t>(4) KSK</t>
  </si>
  <si>
    <t>20079 Arch Noah</t>
  </si>
  <si>
    <t>(5) LSK</t>
  </si>
  <si>
    <t>33067 Mühlbauer</t>
  </si>
  <si>
    <t>25.5.</t>
  </si>
  <si>
    <t>(7) Büromaterialaufwand</t>
  </si>
  <si>
    <t>K240</t>
  </si>
  <si>
    <t>an (2) Kassa</t>
  </si>
  <si>
    <t>an (4) HW Erlöse</t>
  </si>
  <si>
    <t>an (3) Ust</t>
  </si>
  <si>
    <t>an 20056 Dreikäsehoch</t>
  </si>
  <si>
    <t>an (2) Barverkehr mit Banken</t>
  </si>
  <si>
    <t>an (2) Bank</t>
  </si>
  <si>
    <t>an 20079 Arche Noah</t>
  </si>
  <si>
    <t>an (5) LSK</t>
  </si>
  <si>
    <t>an (2) Vost</t>
  </si>
  <si>
    <t>Text</t>
  </si>
  <si>
    <t>-</t>
  </si>
  <si>
    <t>Gew. Ausw.</t>
  </si>
  <si>
    <t>+</t>
  </si>
  <si>
    <t>(0) BGA bzw (7) GWG</t>
  </si>
  <si>
    <t>x€</t>
  </si>
  <si>
    <t>an 33099 Div Lieferanten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</si>
</sst>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(&quot;€&quot;* #,##0.00_);_(&quot;€&quot;* \(#,##0.00\);_(&quot;€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0" fillId="0" borderId="1" xfId="0" quotePrefix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5" fillId="0" borderId="1" xfId="0" applyFont="1" applyBorder="1"/>
    <xf numFmtId="44" fontId="5" fillId="0" borderId="1" xfId="1" applyFont="1" applyBorder="1"/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0" xfId="0" applyFont="1"/>
  </cellXfs>
  <cellStyles count="32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98" zoomScaleNormal="98" zoomScalePageLayoutView="98" workbookViewId="0">
      <selection activeCell="I8" sqref="I8"/>
    </sheetView>
  </sheetViews>
  <sheetFormatPr baseColWidth="10" defaultRowHeight="14" x14ac:dyDescent="0"/>
  <cols>
    <col min="3" max="3" width="24.6640625" customWidth="1"/>
    <col min="4" max="4" width="10.6640625" customWidth="1"/>
    <col min="6" max="6" width="10.83203125" style="7"/>
    <col min="7" max="7" width="4" customWidth="1"/>
    <col min="11" max="11" width="2" customWidth="1"/>
  </cols>
  <sheetData>
    <row r="1" spans="1:12">
      <c r="A1" t="s">
        <v>0</v>
      </c>
    </row>
    <row r="3" spans="1:12">
      <c r="A3" s="2" t="s">
        <v>1</v>
      </c>
      <c r="B3" s="2" t="s">
        <v>2</v>
      </c>
      <c r="C3" s="2" t="s">
        <v>53</v>
      </c>
      <c r="D3" s="2" t="s">
        <v>4</v>
      </c>
      <c r="E3" s="2" t="s">
        <v>5</v>
      </c>
      <c r="F3" s="8" t="s">
        <v>55</v>
      </c>
    </row>
    <row r="4" spans="1:12">
      <c r="A4" s="2" t="s">
        <v>6</v>
      </c>
      <c r="B4" s="2" t="s">
        <v>7</v>
      </c>
      <c r="C4" s="2" t="s">
        <v>8</v>
      </c>
      <c r="D4" s="3">
        <v>12.2</v>
      </c>
      <c r="E4" s="2"/>
      <c r="F4" s="5" t="s">
        <v>54</v>
      </c>
    </row>
    <row r="5" spans="1:12">
      <c r="A5" s="2"/>
      <c r="B5" s="2"/>
      <c r="C5" s="2" t="s">
        <v>44</v>
      </c>
      <c r="D5" s="2"/>
      <c r="E5" s="3">
        <v>12.2</v>
      </c>
      <c r="F5" s="8"/>
    </row>
    <row r="6" spans="1:12">
      <c r="A6" s="2" t="s">
        <v>10</v>
      </c>
      <c r="B6" s="2" t="s">
        <v>11</v>
      </c>
      <c r="C6" s="2" t="s">
        <v>12</v>
      </c>
      <c r="D6" s="3">
        <v>49</v>
      </c>
      <c r="E6" s="2"/>
      <c r="F6" s="5" t="s">
        <v>54</v>
      </c>
    </row>
    <row r="7" spans="1:12">
      <c r="A7" s="2"/>
      <c r="B7" s="2"/>
      <c r="C7" s="2" t="s">
        <v>13</v>
      </c>
      <c r="D7" s="3">
        <v>9.8000000000000007</v>
      </c>
      <c r="E7" s="2"/>
      <c r="F7" s="8"/>
    </row>
    <row r="8" spans="1:12">
      <c r="A8" s="2"/>
      <c r="B8" s="2"/>
      <c r="C8" s="2" t="s">
        <v>44</v>
      </c>
      <c r="D8" s="2"/>
      <c r="E8" s="3">
        <v>58.8</v>
      </c>
      <c r="F8" s="8"/>
    </row>
    <row r="9" spans="1:12">
      <c r="A9" s="12" t="s">
        <v>17</v>
      </c>
      <c r="B9" s="12" t="s">
        <v>15</v>
      </c>
      <c r="C9" s="12" t="s">
        <v>14</v>
      </c>
      <c r="D9" s="13">
        <v>737.4</v>
      </c>
      <c r="E9" s="12"/>
      <c r="F9" s="14" t="s">
        <v>54</v>
      </c>
    </row>
    <row r="10" spans="1:12">
      <c r="A10" s="12"/>
      <c r="B10" s="12"/>
      <c r="C10" s="12" t="s">
        <v>13</v>
      </c>
      <c r="D10" s="13">
        <v>147.47999999999999</v>
      </c>
      <c r="E10" s="12"/>
      <c r="F10" s="15"/>
    </row>
    <row r="11" spans="1:12">
      <c r="A11" s="12"/>
      <c r="B11" s="12"/>
      <c r="C11" s="12" t="s">
        <v>59</v>
      </c>
      <c r="D11" s="12"/>
      <c r="E11" s="13">
        <v>884.88</v>
      </c>
      <c r="F11" s="15"/>
      <c r="H11" s="11">
        <f>1240*0.025</f>
        <v>31</v>
      </c>
      <c r="I11">
        <f>H11/5</f>
        <v>6.2</v>
      </c>
      <c r="L11" s="11">
        <f>1640-H11-I11</f>
        <v>1602.8</v>
      </c>
    </row>
    <row r="12" spans="1:12">
      <c r="A12" s="12" t="s">
        <v>21</v>
      </c>
      <c r="B12" s="12" t="s">
        <v>20</v>
      </c>
      <c r="C12" s="12" t="s">
        <v>22</v>
      </c>
      <c r="D12" s="13">
        <v>1287.5999999999999</v>
      </c>
      <c r="E12" s="12"/>
      <c r="F12" s="16"/>
    </row>
    <row r="13" spans="1:12">
      <c r="A13" s="12"/>
      <c r="B13" s="12"/>
      <c r="C13" s="12" t="s">
        <v>45</v>
      </c>
      <c r="D13" s="17"/>
      <c r="E13" s="13">
        <v>1073</v>
      </c>
      <c r="F13" s="16" t="s">
        <v>56</v>
      </c>
    </row>
    <row r="14" spans="1:12">
      <c r="A14" s="12"/>
      <c r="B14" s="12"/>
      <c r="C14" s="12" t="s">
        <v>46</v>
      </c>
      <c r="D14" s="17"/>
      <c r="E14" s="13">
        <v>214.6</v>
      </c>
      <c r="F14" s="15"/>
    </row>
    <row r="15" spans="1:12">
      <c r="A15" s="12" t="s">
        <v>25</v>
      </c>
      <c r="B15" s="12" t="s">
        <v>23</v>
      </c>
      <c r="C15" s="12" t="s">
        <v>24</v>
      </c>
      <c r="D15" s="13">
        <v>107.3</v>
      </c>
      <c r="E15" s="12"/>
      <c r="F15" s="16" t="s">
        <v>54</v>
      </c>
    </row>
    <row r="16" spans="1:12">
      <c r="A16" s="12"/>
      <c r="B16" s="12"/>
      <c r="C16" s="12" t="s">
        <v>19</v>
      </c>
      <c r="D16" s="13">
        <v>21.46</v>
      </c>
      <c r="E16" s="12"/>
      <c r="F16" s="15"/>
    </row>
    <row r="17" spans="1:13">
      <c r="A17" s="12"/>
      <c r="B17" s="12"/>
      <c r="C17" s="12" t="s">
        <v>47</v>
      </c>
      <c r="D17" s="12"/>
      <c r="E17" s="13">
        <v>128.76</v>
      </c>
      <c r="F17" s="15"/>
    </row>
    <row r="18" spans="1:13">
      <c r="A18" s="12" t="s">
        <v>26</v>
      </c>
      <c r="B18" s="12" t="s">
        <v>27</v>
      </c>
      <c r="C18" s="12" t="s">
        <v>57</v>
      </c>
      <c r="D18" s="13">
        <v>65</v>
      </c>
      <c r="E18" s="12"/>
      <c r="F18" s="15">
        <v>0</v>
      </c>
    </row>
    <row r="19" spans="1:13">
      <c r="A19" s="12"/>
      <c r="B19" s="12"/>
      <c r="C19" s="12" t="s">
        <v>13</v>
      </c>
      <c r="D19" s="13">
        <v>13</v>
      </c>
      <c r="E19" s="12"/>
      <c r="F19" s="15"/>
    </row>
    <row r="20" spans="1:13">
      <c r="A20" s="12"/>
      <c r="B20" s="12"/>
      <c r="C20" s="12" t="s">
        <v>44</v>
      </c>
      <c r="D20" s="12"/>
      <c r="E20" s="13">
        <v>78</v>
      </c>
      <c r="F20" s="15"/>
    </row>
    <row r="21" spans="1:13">
      <c r="A21" s="12" t="s">
        <v>29</v>
      </c>
      <c r="B21" s="12" t="s">
        <v>30</v>
      </c>
      <c r="C21" s="12" t="s">
        <v>9</v>
      </c>
      <c r="D21" s="13">
        <v>500</v>
      </c>
      <c r="E21" s="12"/>
      <c r="F21" s="15">
        <v>0</v>
      </c>
    </row>
    <row r="22" spans="1:13">
      <c r="A22" s="12"/>
      <c r="B22" s="12"/>
      <c r="C22" s="12" t="s">
        <v>48</v>
      </c>
      <c r="D22" s="12"/>
      <c r="E22" s="13">
        <v>500</v>
      </c>
      <c r="F22" s="15"/>
    </row>
    <row r="23" spans="1:13">
      <c r="A23" s="12" t="s">
        <v>32</v>
      </c>
      <c r="B23" s="12" t="s">
        <v>33</v>
      </c>
      <c r="C23" s="12" t="s">
        <v>34</v>
      </c>
      <c r="D23" s="13">
        <v>424.68</v>
      </c>
      <c r="E23" s="12"/>
      <c r="F23" s="15">
        <v>0</v>
      </c>
      <c r="I23" t="s">
        <v>58</v>
      </c>
      <c r="J23" s="9">
        <v>1</v>
      </c>
      <c r="L23">
        <f>237.2*100</f>
        <v>23720</v>
      </c>
      <c r="M23">
        <f>L23/L24</f>
        <v>242.0408163265306</v>
      </c>
    </row>
    <row r="24" spans="1:13">
      <c r="A24" s="12"/>
      <c r="B24" s="12"/>
      <c r="C24" s="12" t="s">
        <v>49</v>
      </c>
      <c r="D24" s="12"/>
      <c r="E24" s="13">
        <v>424.68</v>
      </c>
      <c r="F24" s="15"/>
      <c r="I24" s="9">
        <v>0.98</v>
      </c>
      <c r="J24">
        <v>237.2</v>
      </c>
      <c r="L24">
        <v>98</v>
      </c>
    </row>
    <row r="25" spans="1:13">
      <c r="A25" s="12"/>
      <c r="B25" s="12"/>
      <c r="C25" s="12" t="s">
        <v>35</v>
      </c>
      <c r="D25" s="13">
        <v>237.2</v>
      </c>
      <c r="E25" s="12"/>
      <c r="F25" s="16"/>
      <c r="H25">
        <f>237.2/0.98</f>
        <v>242.0408163265306</v>
      </c>
    </row>
    <row r="26" spans="1:13">
      <c r="A26" s="12"/>
      <c r="B26" s="12"/>
      <c r="C26" s="12" t="s">
        <v>37</v>
      </c>
      <c r="D26" s="13">
        <f>(E28-D25)/120*100</f>
        <v>4.0340136054421549</v>
      </c>
      <c r="E26" s="12"/>
      <c r="F26" s="16" t="s">
        <v>54</v>
      </c>
    </row>
    <row r="27" spans="1:13">
      <c r="A27" s="12"/>
      <c r="B27" s="12"/>
      <c r="C27" s="12" t="s">
        <v>19</v>
      </c>
      <c r="D27" s="13">
        <f>E28-D25-D26</f>
        <v>0.80680272108843099</v>
      </c>
      <c r="E27" s="12"/>
      <c r="F27" s="15"/>
      <c r="H27" s="10">
        <f>D26+D27</f>
        <v>4.8408163265305859</v>
      </c>
      <c r="J27">
        <f>M23*0.02</f>
        <v>4.8408163265306126</v>
      </c>
    </row>
    <row r="28" spans="1:13">
      <c r="A28" s="12"/>
      <c r="B28" s="12"/>
      <c r="C28" s="12" t="s">
        <v>50</v>
      </c>
      <c r="D28" s="12"/>
      <c r="E28" s="13">
        <f>D25/98*100</f>
        <v>242.04081632653057</v>
      </c>
      <c r="F28" s="15"/>
    </row>
    <row r="29" spans="1:13">
      <c r="A29" s="2"/>
      <c r="B29" s="2"/>
      <c r="C29" s="2" t="s">
        <v>40</v>
      </c>
      <c r="D29" s="4">
        <f>E30/98*100</f>
        <v>1280.612244897959</v>
      </c>
      <c r="E29" s="2"/>
      <c r="F29" s="8"/>
    </row>
    <row r="30" spans="1:13">
      <c r="A30" s="2"/>
      <c r="B30" s="2"/>
      <c r="C30" s="2" t="s">
        <v>49</v>
      </c>
      <c r="D30" s="2"/>
      <c r="E30" s="3">
        <v>1255</v>
      </c>
      <c r="F30" s="8"/>
    </row>
    <row r="31" spans="1:13">
      <c r="A31" s="2"/>
      <c r="B31" s="2"/>
      <c r="C31" s="2" t="s">
        <v>51</v>
      </c>
      <c r="D31" s="2"/>
      <c r="E31" s="3">
        <f>(D29-E30)/120*100</f>
        <v>21.343537414965873</v>
      </c>
      <c r="F31" s="6" t="s">
        <v>56</v>
      </c>
      <c r="H31" s="10">
        <f>E31+E32</f>
        <v>25.612244897959044</v>
      </c>
    </row>
    <row r="32" spans="1:13">
      <c r="A32" s="2"/>
      <c r="B32" s="2"/>
      <c r="C32" s="2" t="s">
        <v>52</v>
      </c>
      <c r="D32" s="2"/>
      <c r="E32" s="4">
        <f>D29-E30-E31</f>
        <v>4.2687074829931717</v>
      </c>
      <c r="F32" s="8"/>
    </row>
    <row r="33" spans="1:6">
      <c r="A33" s="2"/>
      <c r="B33" s="2"/>
      <c r="C33" s="2" t="s">
        <v>36</v>
      </c>
      <c r="D33" s="3">
        <v>1000</v>
      </c>
      <c r="E33" s="2"/>
      <c r="F33" s="8">
        <v>0</v>
      </c>
    </row>
    <row r="34" spans="1:6">
      <c r="A34" s="2"/>
      <c r="B34" s="2"/>
      <c r="C34" s="2" t="s">
        <v>49</v>
      </c>
      <c r="D34" s="2"/>
      <c r="E34" s="3">
        <v>1000</v>
      </c>
      <c r="F34" s="8"/>
    </row>
    <row r="35" spans="1:6">
      <c r="A35" s="2" t="s">
        <v>43</v>
      </c>
      <c r="B35" s="2" t="s">
        <v>41</v>
      </c>
      <c r="C35" s="2" t="s">
        <v>42</v>
      </c>
      <c r="D35" s="3">
        <v>26.5</v>
      </c>
      <c r="E35" s="2"/>
      <c r="F35" s="6" t="s">
        <v>54</v>
      </c>
    </row>
    <row r="36" spans="1:6">
      <c r="A36" s="2"/>
      <c r="B36" s="2"/>
      <c r="C36" s="2" t="s">
        <v>13</v>
      </c>
      <c r="D36" s="3">
        <v>5.3</v>
      </c>
      <c r="E36" s="2"/>
      <c r="F36" s="8"/>
    </row>
    <row r="37" spans="1:6">
      <c r="A37" s="2"/>
      <c r="B37" s="2"/>
      <c r="C37" s="2" t="s">
        <v>44</v>
      </c>
      <c r="D37" s="2"/>
      <c r="E37" s="3">
        <f>D35+D36</f>
        <v>31.8</v>
      </c>
      <c r="F37" s="8"/>
    </row>
  </sheetData>
  <phoneticPr fontId="2" type="noConversion"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37"/>
    </sheetView>
  </sheetViews>
  <sheetFormatPr baseColWidth="10" defaultRowHeight="14" x14ac:dyDescent="0"/>
  <cols>
    <col min="1" max="1" width="7" customWidth="1"/>
    <col min="2" max="2" width="7.33203125" customWidth="1"/>
    <col min="3" max="3" width="20.1640625" customWidth="1"/>
    <col min="4" max="4" width="22.83203125" customWidth="1"/>
    <col min="5" max="5" width="13.1640625" customWidth="1"/>
  </cols>
  <sheetData>
    <row r="1" spans="1:5">
      <c r="A1" t="s">
        <v>0</v>
      </c>
    </row>
    <row r="3" spans="1:5">
      <c r="A3" s="2" t="s">
        <v>1</v>
      </c>
      <c r="B3" s="2" t="s">
        <v>2</v>
      </c>
      <c r="C3" s="2" t="s">
        <v>4</v>
      </c>
      <c r="D3" s="2" t="s">
        <v>5</v>
      </c>
      <c r="E3" s="2" t="s">
        <v>3</v>
      </c>
    </row>
    <row r="4" spans="1:5">
      <c r="A4" s="2" t="s">
        <v>6</v>
      </c>
      <c r="B4" s="2" t="s">
        <v>7</v>
      </c>
      <c r="C4" s="2" t="s">
        <v>8</v>
      </c>
      <c r="D4" s="2"/>
      <c r="E4" s="3">
        <v>12.2</v>
      </c>
    </row>
    <row r="5" spans="1:5">
      <c r="A5" s="2"/>
      <c r="B5" s="2"/>
      <c r="C5" s="2"/>
      <c r="D5" s="2" t="s">
        <v>9</v>
      </c>
      <c r="E5" s="3">
        <v>12.2</v>
      </c>
    </row>
    <row r="6" spans="1:5">
      <c r="A6" s="2" t="s">
        <v>10</v>
      </c>
      <c r="B6" s="2" t="s">
        <v>11</v>
      </c>
      <c r="C6" s="2" t="s">
        <v>12</v>
      </c>
      <c r="D6" s="2"/>
      <c r="E6" s="3">
        <v>49</v>
      </c>
    </row>
    <row r="7" spans="1:5">
      <c r="A7" s="2"/>
      <c r="B7" s="2"/>
      <c r="C7" s="2" t="s">
        <v>13</v>
      </c>
      <c r="D7" s="2"/>
      <c r="E7" s="3">
        <v>9.8000000000000007</v>
      </c>
    </row>
    <row r="8" spans="1:5">
      <c r="A8" s="2"/>
      <c r="B8" s="2"/>
      <c r="C8" s="2"/>
      <c r="D8" s="2" t="s">
        <v>9</v>
      </c>
      <c r="E8" s="3">
        <v>58.8</v>
      </c>
    </row>
    <row r="9" spans="1:5">
      <c r="A9" s="2" t="s">
        <v>17</v>
      </c>
      <c r="B9" s="2" t="s">
        <v>15</v>
      </c>
      <c r="C9" s="2" t="s">
        <v>14</v>
      </c>
      <c r="D9" s="2"/>
      <c r="E9" s="3">
        <v>737.4</v>
      </c>
    </row>
    <row r="10" spans="1:5">
      <c r="A10" s="2"/>
      <c r="B10" s="2"/>
      <c r="C10" s="2" t="s">
        <v>13</v>
      </c>
      <c r="D10" s="2"/>
      <c r="E10" s="3">
        <v>147.47999999999999</v>
      </c>
    </row>
    <row r="11" spans="1:5">
      <c r="A11" s="2"/>
      <c r="B11" s="2"/>
      <c r="C11" s="2" t="s">
        <v>16</v>
      </c>
      <c r="D11" s="2"/>
      <c r="E11" s="3">
        <v>884.88</v>
      </c>
    </row>
    <row r="12" spans="1:5">
      <c r="A12" s="2" t="s">
        <v>21</v>
      </c>
      <c r="B12" s="2" t="s">
        <v>20</v>
      </c>
      <c r="C12" s="2" t="s">
        <v>22</v>
      </c>
      <c r="D12" s="2"/>
      <c r="E12" s="3">
        <v>1287.5999999999999</v>
      </c>
    </row>
    <row r="13" spans="1:5">
      <c r="A13" s="2"/>
      <c r="B13" s="2"/>
      <c r="C13" s="2"/>
      <c r="D13" s="2" t="s">
        <v>18</v>
      </c>
      <c r="E13" s="3">
        <v>1073</v>
      </c>
    </row>
    <row r="14" spans="1:5">
      <c r="A14" s="2"/>
      <c r="B14" s="2"/>
      <c r="C14" s="2"/>
      <c r="D14" s="2" t="s">
        <v>19</v>
      </c>
      <c r="E14" s="3">
        <v>214.6</v>
      </c>
    </row>
    <row r="15" spans="1:5">
      <c r="A15" s="2" t="s">
        <v>25</v>
      </c>
      <c r="B15" s="2" t="s">
        <v>23</v>
      </c>
      <c r="C15" s="2" t="s">
        <v>24</v>
      </c>
      <c r="D15" s="2"/>
      <c r="E15" s="3">
        <v>107.3</v>
      </c>
    </row>
    <row r="16" spans="1:5">
      <c r="A16" s="2"/>
      <c r="B16" s="2"/>
      <c r="C16" s="2" t="s">
        <v>19</v>
      </c>
      <c r="D16" s="2"/>
      <c r="E16" s="3">
        <v>21.46</v>
      </c>
    </row>
    <row r="17" spans="1:5">
      <c r="A17" s="2"/>
      <c r="B17" s="2"/>
      <c r="C17" s="2"/>
      <c r="D17" s="2" t="s">
        <v>22</v>
      </c>
      <c r="E17" s="3">
        <v>128.76</v>
      </c>
    </row>
    <row r="18" spans="1:5">
      <c r="A18" s="2" t="s">
        <v>26</v>
      </c>
      <c r="B18" s="2" t="s">
        <v>27</v>
      </c>
      <c r="C18" s="2" t="s">
        <v>28</v>
      </c>
      <c r="D18" s="2"/>
      <c r="E18" s="3">
        <v>65</v>
      </c>
    </row>
    <row r="19" spans="1:5">
      <c r="A19" s="2"/>
      <c r="B19" s="2"/>
      <c r="C19" s="2" t="s">
        <v>13</v>
      </c>
      <c r="D19" s="2"/>
      <c r="E19" s="3">
        <v>13</v>
      </c>
    </row>
    <row r="20" spans="1:5">
      <c r="A20" s="2"/>
      <c r="B20" s="2"/>
      <c r="C20" s="2"/>
      <c r="D20" s="2" t="s">
        <v>9</v>
      </c>
      <c r="E20" s="3">
        <v>78</v>
      </c>
    </row>
    <row r="21" spans="1:5">
      <c r="A21" s="2" t="s">
        <v>29</v>
      </c>
      <c r="B21" s="2" t="s">
        <v>30</v>
      </c>
      <c r="C21" s="2" t="s">
        <v>9</v>
      </c>
      <c r="D21" s="2"/>
      <c r="E21" s="3">
        <v>500</v>
      </c>
    </row>
    <row r="22" spans="1:5">
      <c r="A22" s="2"/>
      <c r="B22" s="2"/>
      <c r="C22" s="2"/>
      <c r="D22" s="2" t="s">
        <v>31</v>
      </c>
      <c r="E22" s="3">
        <v>500</v>
      </c>
    </row>
    <row r="23" spans="1:5">
      <c r="A23" s="2" t="s">
        <v>32</v>
      </c>
      <c r="B23" s="2" t="s">
        <v>33</v>
      </c>
      <c r="C23" s="2" t="s">
        <v>34</v>
      </c>
      <c r="D23" s="2"/>
      <c r="E23" s="3">
        <v>424.68</v>
      </c>
    </row>
    <row r="24" spans="1:5">
      <c r="A24" s="2"/>
      <c r="B24" s="2"/>
      <c r="C24" s="2"/>
      <c r="D24" s="2" t="s">
        <v>35</v>
      </c>
      <c r="E24" s="3">
        <v>424.68</v>
      </c>
    </row>
    <row r="25" spans="1:5">
      <c r="A25" s="2"/>
      <c r="B25" s="2"/>
      <c r="C25" s="2" t="s">
        <v>35</v>
      </c>
      <c r="D25" s="2"/>
      <c r="E25" s="3">
        <v>237.2</v>
      </c>
    </row>
    <row r="26" spans="1:5">
      <c r="A26" s="2"/>
      <c r="B26" s="2"/>
      <c r="C26" s="2" t="s">
        <v>37</v>
      </c>
      <c r="D26" s="2"/>
      <c r="E26" s="3">
        <f>(E28-E25)/120*100</f>
        <v>4.0340136054421549</v>
      </c>
    </row>
    <row r="27" spans="1:5">
      <c r="A27" s="2"/>
      <c r="B27" s="2"/>
      <c r="C27" s="2" t="s">
        <v>19</v>
      </c>
      <c r="D27" s="2"/>
      <c r="E27" s="3">
        <f>E28-E25-E26</f>
        <v>0.80680272108843099</v>
      </c>
    </row>
    <row r="28" spans="1:5">
      <c r="A28" s="2"/>
      <c r="B28" s="2"/>
      <c r="C28" s="2"/>
      <c r="D28" s="2" t="s">
        <v>38</v>
      </c>
      <c r="E28" s="3">
        <f>E25/98*100</f>
        <v>242.04081632653057</v>
      </c>
    </row>
    <row r="29" spans="1:5">
      <c r="A29" s="2"/>
      <c r="B29" s="2"/>
      <c r="C29" s="2" t="s">
        <v>40</v>
      </c>
      <c r="D29" s="2"/>
      <c r="E29" s="4">
        <f>E30/98*100</f>
        <v>1280.612244897959</v>
      </c>
    </row>
    <row r="30" spans="1:5">
      <c r="A30" s="2"/>
      <c r="B30" s="2"/>
      <c r="C30" s="2"/>
      <c r="D30" s="2" t="s">
        <v>35</v>
      </c>
      <c r="E30" s="3">
        <v>1255</v>
      </c>
    </row>
    <row r="31" spans="1:5">
      <c r="A31" s="2"/>
      <c r="B31" s="2"/>
      <c r="C31" s="2"/>
      <c r="D31" s="2" t="s">
        <v>39</v>
      </c>
      <c r="E31" s="3">
        <f>(E29-E30)/120*100</f>
        <v>21.343537414965873</v>
      </c>
    </row>
    <row r="32" spans="1:5">
      <c r="A32" s="2"/>
      <c r="B32" s="2"/>
      <c r="C32" s="2"/>
      <c r="D32" s="2" t="s">
        <v>13</v>
      </c>
      <c r="E32" s="4">
        <f>E29-E30-E31</f>
        <v>4.2687074829931717</v>
      </c>
    </row>
    <row r="33" spans="1:5">
      <c r="A33" s="2"/>
      <c r="B33" s="2"/>
      <c r="C33" s="2" t="s">
        <v>36</v>
      </c>
      <c r="D33" s="2"/>
      <c r="E33" s="3">
        <v>1000</v>
      </c>
    </row>
    <row r="34" spans="1:5">
      <c r="A34" s="2"/>
      <c r="B34" s="2"/>
      <c r="C34" s="2"/>
      <c r="D34" s="2" t="s">
        <v>35</v>
      </c>
      <c r="E34" s="3">
        <v>1000</v>
      </c>
    </row>
    <row r="35" spans="1:5">
      <c r="A35" s="2" t="s">
        <v>43</v>
      </c>
      <c r="B35" s="2" t="s">
        <v>41</v>
      </c>
      <c r="C35" s="2" t="s">
        <v>42</v>
      </c>
      <c r="D35" s="2"/>
      <c r="E35" s="3">
        <v>26.5</v>
      </c>
    </row>
    <row r="36" spans="1:5">
      <c r="A36" s="2"/>
      <c r="B36" s="2"/>
      <c r="C36" s="2" t="s">
        <v>13</v>
      </c>
      <c r="D36" s="2"/>
      <c r="E36" s="3">
        <v>5.3</v>
      </c>
    </row>
    <row r="37" spans="1:5">
      <c r="A37" s="2"/>
      <c r="B37" s="2"/>
      <c r="C37" s="2"/>
      <c r="D37" s="2" t="s">
        <v>9</v>
      </c>
      <c r="E37" s="3">
        <f>E35+E36</f>
        <v>31.8</v>
      </c>
    </row>
    <row r="38" spans="1:5">
      <c r="E38" s="1"/>
    </row>
  </sheetData>
  <phoneticPr fontId="2" type="noConversion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Lösung</vt:lpstr>
      <vt:lpstr>Tabelle1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werner holzheu</cp:lastModifiedBy>
  <cp:lastPrinted>2013-11-25T10:30:31Z</cp:lastPrinted>
  <dcterms:created xsi:type="dcterms:W3CDTF">2012-12-03T07:27:05Z</dcterms:created>
  <dcterms:modified xsi:type="dcterms:W3CDTF">2014-06-02T09:52:24Z</dcterms:modified>
</cp:coreProperties>
</file>