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cha\Dokumente\Michaela\HLTW\2023-24\5 HHD RWCO\2. Schularbeit\"/>
    </mc:Choice>
  </mc:AlternateContent>
  <xr:revisionPtr revIDLastSave="0" documentId="8_{2D0FE2D5-E720-4354-8A9F-BED9034EA0B5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Blat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1" l="1"/>
  <c r="C43" i="1"/>
  <c r="D58" i="1"/>
  <c r="H95" i="1"/>
  <c r="D59" i="1"/>
  <c r="D60" i="1"/>
  <c r="D62" i="1"/>
  <c r="D63" i="1"/>
  <c r="D64" i="1"/>
  <c r="D66" i="1"/>
  <c r="D68" i="1"/>
  <c r="E15" i="1"/>
  <c r="E17" i="1"/>
  <c r="C37" i="1"/>
  <c r="C49" i="1"/>
  <c r="C45" i="1"/>
  <c r="C82" i="1"/>
  <c r="C84" i="1"/>
  <c r="C90" i="1"/>
  <c r="D30" i="1"/>
  <c r="D29" i="1"/>
  <c r="D28" i="1"/>
  <c r="C28" i="1"/>
  <c r="E18" i="1"/>
  <c r="E19" i="1"/>
  <c r="E20" i="1"/>
  <c r="E21" i="1"/>
  <c r="E22" i="1"/>
  <c r="E23" i="1"/>
</calcChain>
</file>

<file path=xl/sharedStrings.xml><?xml version="1.0" encoding="utf-8"?>
<sst xmlns="http://schemas.openxmlformats.org/spreadsheetml/2006/main" count="64" uniqueCount="59">
  <si>
    <t>Musterlösung SA2_24</t>
  </si>
  <si>
    <t>1. Unterschied Einzel- und Gemeinkosten</t>
  </si>
  <si>
    <t>Einzelkosten: können einem Kostenträger direkt zugerechnet werden (z. B. Wareneinsatz)</t>
  </si>
  <si>
    <t>Gemeinkosten: können nur indirekt über Zuschlagssätze zugerechnet werden (z. B. Miete, Werbung)</t>
  </si>
  <si>
    <t>2. kalk. Abschreibung, kalk. Zinsen</t>
  </si>
  <si>
    <t>kalkulatorische Abschreibung: Wiederbeschaffungswert : tatsächliche ND --&gt; "richtiger" Wertverlust</t>
  </si>
  <si>
    <t>kalkulatorische Zinsen: Zinsen für das Eigenkapital</t>
  </si>
  <si>
    <t>3. Verkaufspreis Sekt</t>
  </si>
  <si>
    <t>WES ohne Schwund</t>
  </si>
  <si>
    <t>WES mit Schwund</t>
  </si>
  <si>
    <t>Gemeinkosten</t>
  </si>
  <si>
    <t>Selbstkosten</t>
  </si>
  <si>
    <t>Gewinn</t>
  </si>
  <si>
    <t>Grundpreis</t>
  </si>
  <si>
    <t>Ust</t>
  </si>
  <si>
    <t>Abgabepreis</t>
  </si>
  <si>
    <t>4. Nettorohaufschlag Tonic</t>
  </si>
  <si>
    <t>WES</t>
  </si>
  <si>
    <t>NRA</t>
  </si>
  <si>
    <t>Abgabepreis brutto</t>
  </si>
  <si>
    <t>5. a) BEP</t>
  </si>
  <si>
    <t>Erlös netto</t>
  </si>
  <si>
    <t>DB</t>
  </si>
  <si>
    <t>Fixkosten lt. BAB</t>
  </si>
  <si>
    <t>BEP</t>
  </si>
  <si>
    <t>Gästekonsumationen</t>
  </si>
  <si>
    <t>5. b) Mindestumsatz</t>
  </si>
  <si>
    <t>5. c) Mindestumsatz pro Tag</t>
  </si>
  <si>
    <t>5. d) Mindestumsatz bei Plangewinn</t>
  </si>
  <si>
    <t>BEP neu</t>
  </si>
  <si>
    <t>5. e) Beurteilung BEP</t>
  </si>
  <si>
    <t>rund 146 Gäste pro Tag müssten "das Schlumberger" besuchen; das ist durchaus bei einem Lokal in</t>
  </si>
  <si>
    <t>guter Lage mit einem guten Sortiment machbar.</t>
  </si>
  <si>
    <t>6. Einstandspreis pro Tank</t>
  </si>
  <si>
    <t>Listenpreis</t>
  </si>
  <si>
    <t>Rabatt</t>
  </si>
  <si>
    <t>rabattierter Preis</t>
  </si>
  <si>
    <t>Fakturenspesen</t>
  </si>
  <si>
    <t>Rechnungsbetrag</t>
  </si>
  <si>
    <t>Skonto</t>
  </si>
  <si>
    <t>Kassapreis</t>
  </si>
  <si>
    <t>eigene Bezugsspesen</t>
  </si>
  <si>
    <t>Einstandspreis</t>
  </si>
  <si>
    <t>Einstandspreis pro Stück</t>
  </si>
  <si>
    <t>7. Auswirkung neue Produktlinie</t>
  </si>
  <si>
    <t>die Fixkosten steigen (sprungfixe Kosten) und dadurch verschiebt sich auch der BEP nach oben</t>
  </si>
  <si>
    <t>8. a) Beurteilung zu Vollkosten</t>
  </si>
  <si>
    <t>ablehnen (Preis liegt unter den Vollkosten)</t>
  </si>
  <si>
    <t>8. b) Beurteilung zu Teilkosten</t>
  </si>
  <si>
    <t>Erlös</t>
  </si>
  <si>
    <t>variable Kosten</t>
  </si>
  <si>
    <t>DB gesamt</t>
  </si>
  <si>
    <t>annehmen, weil ein pos. DB erzielt wird</t>
  </si>
  <si>
    <t>8. c) Werbemittelbeitrag</t>
  </si>
  <si>
    <t>DB II</t>
  </si>
  <si>
    <t>kostenrechnerisch ablehnen, weil ein neg. DB erzielt wird</t>
  </si>
  <si>
    <t>betriebswirtschaftlich annehmen, weil dadurch der Platz im Regal gesichert wird und weitere Verkäufe</t>
  </si>
  <si>
    <t>möglich sind</t>
  </si>
  <si>
    <t>Mindestumsatz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</si>
</sst>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3" fontId="0" fillId="0" borderId="0" xfId="0" applyNumberFormat="1"/>
    <xf numFmtId="2" fontId="0" fillId="0" borderId="0" xfId="0" applyNumberFormat="1"/>
    <xf numFmtId="0" fontId="1" fillId="0" borderId="0" xfId="0" applyFont="1"/>
    <xf numFmtId="4" fontId="0" fillId="0" borderId="0" xfId="0" applyNumberFormat="1"/>
    <xf numFmtId="0" fontId="4" fillId="0" borderId="0" xfId="0" applyFont="1"/>
  </cellXfs>
  <cellStyles count="19">
    <cellStyle name="Besuchter Hyperlink" xfId="18" builtinId="9" hidden="1"/>
    <cellStyle name="Besuchter Hyperlink" xfId="4" builtinId="9" hidden="1"/>
    <cellStyle name="Besuchter Hyperlink" xfId="16" builtinId="9" hidden="1"/>
    <cellStyle name="Besuchter Hyperlink" xfId="8" builtinId="9" hidden="1"/>
    <cellStyle name="Besuchter Hyperlink" xfId="12" builtinId="9" hidden="1"/>
    <cellStyle name="Besuchter Hyperlink" xfId="6" builtinId="9" hidden="1"/>
    <cellStyle name="Besuchter Hyperlink" xfId="14" builtinId="9" hidden="1"/>
    <cellStyle name="Besuchter Hyperlink" xfId="10" builtinId="9" hidden="1"/>
    <cellStyle name="Besuchter Hyperlink" xfId="2" builtinId="9" hidden="1"/>
    <cellStyle name="Link" xfId="5" builtinId="8" hidden="1"/>
    <cellStyle name="Link" xfId="15" builtinId="8" hidden="1"/>
    <cellStyle name="Link" xfId="13" builtinId="8" hidden="1"/>
    <cellStyle name="Link" xfId="1" builtinId="8" hidden="1"/>
    <cellStyle name="Link" xfId="9" builtinId="8" hidden="1"/>
    <cellStyle name="Link" xfId="11" builtinId="8" hidden="1"/>
    <cellStyle name="Link" xfId="17" builtinId="8" hidden="1"/>
    <cellStyle name="Link" xfId="3" builtinId="8" hidden="1"/>
    <cellStyle name="Link" xfId="7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5"/>
  <sheetViews>
    <sheetView tabSelected="1" zoomScaleNormal="100" zoomScalePageLayoutView="150" workbookViewId="0">
      <selection activeCell="C51" sqref="C51"/>
    </sheetView>
  </sheetViews>
  <sheetFormatPr baseColWidth="10" defaultColWidth="11" defaultRowHeight="15.5" x14ac:dyDescent="0.35"/>
  <cols>
    <col min="1" max="1" width="36.83203125" customWidth="1"/>
    <col min="2" max="2" width="0" hidden="1" customWidth="1"/>
    <col min="8" max="8" width="10.83203125" style="4"/>
  </cols>
  <sheetData>
    <row r="1" spans="1:8" x14ac:dyDescent="0.35">
      <c r="A1" s="6" t="s">
        <v>0</v>
      </c>
      <c r="E1" s="1"/>
      <c r="F1" s="1"/>
    </row>
    <row r="3" spans="1:8" x14ac:dyDescent="0.35">
      <c r="A3" t="s">
        <v>1</v>
      </c>
    </row>
    <row r="5" spans="1:8" x14ac:dyDescent="0.35">
      <c r="A5" t="s">
        <v>2</v>
      </c>
      <c r="H5" s="4">
        <v>2</v>
      </c>
    </row>
    <row r="6" spans="1:8" x14ac:dyDescent="0.35">
      <c r="A6" t="s">
        <v>3</v>
      </c>
      <c r="H6" s="4">
        <v>2</v>
      </c>
    </row>
    <row r="8" spans="1:8" x14ac:dyDescent="0.35">
      <c r="A8" t="s">
        <v>4</v>
      </c>
    </row>
    <row r="10" spans="1:8" x14ac:dyDescent="0.35">
      <c r="A10" t="s">
        <v>5</v>
      </c>
      <c r="H10" s="4">
        <v>2</v>
      </c>
    </row>
    <row r="11" spans="1:8" x14ac:dyDescent="0.35">
      <c r="A11" t="s">
        <v>6</v>
      </c>
      <c r="H11" s="4">
        <v>2</v>
      </c>
    </row>
    <row r="13" spans="1:8" x14ac:dyDescent="0.35">
      <c r="A13" t="s">
        <v>7</v>
      </c>
    </row>
    <row r="15" spans="1:8" x14ac:dyDescent="0.35">
      <c r="A15" t="s">
        <v>8</v>
      </c>
      <c r="C15">
        <v>7.25</v>
      </c>
      <c r="D15">
        <v>0.75</v>
      </c>
      <c r="E15" s="3">
        <f>C15/750*100</f>
        <v>0.96666666666666667</v>
      </c>
      <c r="G15" s="1"/>
      <c r="H15" s="4">
        <v>1</v>
      </c>
    </row>
    <row r="17" spans="1:8" x14ac:dyDescent="0.35">
      <c r="A17" t="s">
        <v>9</v>
      </c>
      <c r="C17" s="1">
        <v>0.1</v>
      </c>
      <c r="E17" s="3">
        <f>ROUND(E15/(1-C17),2)</f>
        <v>1.07</v>
      </c>
      <c r="H17" s="4">
        <v>1</v>
      </c>
    </row>
    <row r="18" spans="1:8" x14ac:dyDescent="0.35">
      <c r="A18" t="s">
        <v>10</v>
      </c>
      <c r="C18" s="1">
        <v>2.81</v>
      </c>
      <c r="E18" s="3">
        <f>E17*C18</f>
        <v>3.0067000000000004</v>
      </c>
      <c r="H18" s="4">
        <v>1</v>
      </c>
    </row>
    <row r="19" spans="1:8" x14ac:dyDescent="0.35">
      <c r="A19" t="s">
        <v>11</v>
      </c>
      <c r="E19" s="3">
        <f>E17+E18</f>
        <v>4.0767000000000007</v>
      </c>
    </row>
    <row r="20" spans="1:8" x14ac:dyDescent="0.35">
      <c r="A20" t="s">
        <v>12</v>
      </c>
      <c r="C20" s="1">
        <v>0.85</v>
      </c>
      <c r="E20" s="3">
        <f>E19*C20</f>
        <v>3.4651950000000005</v>
      </c>
      <c r="H20" s="4">
        <v>1</v>
      </c>
    </row>
    <row r="21" spans="1:8" x14ac:dyDescent="0.35">
      <c r="A21" t="s">
        <v>13</v>
      </c>
      <c r="E21" s="3">
        <f>E19+E20</f>
        <v>7.5418950000000011</v>
      </c>
    </row>
    <row r="22" spans="1:8" x14ac:dyDescent="0.35">
      <c r="A22" t="s">
        <v>14</v>
      </c>
      <c r="C22" s="1">
        <v>0.2</v>
      </c>
      <c r="E22" s="3">
        <f>E21*C22</f>
        <v>1.5083790000000004</v>
      </c>
      <c r="H22" s="4">
        <v>1</v>
      </c>
    </row>
    <row r="23" spans="1:8" x14ac:dyDescent="0.35">
      <c r="A23" t="s">
        <v>15</v>
      </c>
      <c r="E23" s="3">
        <f>E21+E22</f>
        <v>9.0502740000000017</v>
      </c>
      <c r="H23" s="4">
        <v>1</v>
      </c>
    </row>
    <row r="25" spans="1:8" x14ac:dyDescent="0.35">
      <c r="A25" t="s">
        <v>16</v>
      </c>
    </row>
    <row r="27" spans="1:8" x14ac:dyDescent="0.35">
      <c r="A27" t="s">
        <v>17</v>
      </c>
      <c r="C27" s="1"/>
      <c r="D27" s="3">
        <v>0.82</v>
      </c>
    </row>
    <row r="28" spans="1:8" x14ac:dyDescent="0.35">
      <c r="A28" t="s">
        <v>18</v>
      </c>
      <c r="C28" s="1">
        <f>D28/D27</f>
        <v>3.9796747967479686</v>
      </c>
      <c r="D28" s="3">
        <f>D29-D27</f>
        <v>3.2633333333333341</v>
      </c>
      <c r="H28" s="4">
        <v>2</v>
      </c>
    </row>
    <row r="29" spans="1:8" x14ac:dyDescent="0.35">
      <c r="A29" t="s">
        <v>13</v>
      </c>
      <c r="C29" s="1"/>
      <c r="D29" s="3">
        <f>D31-D30</f>
        <v>4.0833333333333339</v>
      </c>
      <c r="H29" s="4">
        <v>1</v>
      </c>
    </row>
    <row r="30" spans="1:8" x14ac:dyDescent="0.35">
      <c r="A30" t="s">
        <v>14</v>
      </c>
      <c r="C30" s="1">
        <v>0.2</v>
      </c>
      <c r="D30" s="3">
        <f>D31*C30/(1+C30)</f>
        <v>0.81666666666666676</v>
      </c>
      <c r="H30" s="4">
        <v>1</v>
      </c>
    </row>
    <row r="31" spans="1:8" x14ac:dyDescent="0.35">
      <c r="A31" t="s">
        <v>19</v>
      </c>
      <c r="C31" s="1"/>
      <c r="D31" s="3">
        <v>4.9000000000000004</v>
      </c>
    </row>
    <row r="33" spans="1:8" x14ac:dyDescent="0.35">
      <c r="A33" t="s">
        <v>20</v>
      </c>
    </row>
    <row r="35" spans="1:8" x14ac:dyDescent="0.35">
      <c r="A35" t="s">
        <v>21</v>
      </c>
      <c r="C35" s="5">
        <v>16.670000000000002</v>
      </c>
      <c r="H35" s="4">
        <v>1</v>
      </c>
    </row>
    <row r="36" spans="1:8" x14ac:dyDescent="0.35">
      <c r="A36" t="s">
        <v>17</v>
      </c>
      <c r="C36" s="5">
        <v>5.2</v>
      </c>
    </row>
    <row r="37" spans="1:8" x14ac:dyDescent="0.35">
      <c r="A37" t="s">
        <v>22</v>
      </c>
      <c r="C37" s="5">
        <f>C35-C36</f>
        <v>11.470000000000002</v>
      </c>
      <c r="H37" s="4">
        <v>1</v>
      </c>
    </row>
    <row r="39" spans="1:8" x14ac:dyDescent="0.35">
      <c r="A39" t="s">
        <v>23</v>
      </c>
      <c r="C39" s="2">
        <v>499000</v>
      </c>
    </row>
    <row r="41" spans="1:8" x14ac:dyDescent="0.35">
      <c r="A41" t="s">
        <v>24</v>
      </c>
      <c r="C41" s="2">
        <v>43505</v>
      </c>
      <c r="D41" t="s">
        <v>25</v>
      </c>
      <c r="H41" s="4">
        <v>2</v>
      </c>
    </row>
    <row r="43" spans="1:8" x14ac:dyDescent="0.35">
      <c r="A43" t="s">
        <v>26</v>
      </c>
      <c r="C43" s="5">
        <f>C41*C35</f>
        <v>725228.35000000009</v>
      </c>
      <c r="H43" s="4">
        <v>1</v>
      </c>
    </row>
    <row r="45" spans="1:8" x14ac:dyDescent="0.35">
      <c r="A45" t="s">
        <v>27</v>
      </c>
      <c r="C45" s="5">
        <f>C43/330</f>
        <v>2197.6616666666669</v>
      </c>
      <c r="H45" s="4">
        <v>1</v>
      </c>
    </row>
    <row r="47" spans="1:8" x14ac:dyDescent="0.35">
      <c r="A47" t="s">
        <v>28</v>
      </c>
    </row>
    <row r="49" spans="1:8" x14ac:dyDescent="0.35">
      <c r="A49" t="s">
        <v>29</v>
      </c>
      <c r="C49" s="2">
        <f>ROUNDUP((C39+55000)/C37,0)</f>
        <v>48300</v>
      </c>
      <c r="D49" t="s">
        <v>25</v>
      </c>
      <c r="H49" s="4">
        <v>2</v>
      </c>
    </row>
    <row r="50" spans="1:8" x14ac:dyDescent="0.35">
      <c r="A50" t="s">
        <v>58</v>
      </c>
      <c r="C50">
        <f>C49*C35</f>
        <v>805161.00000000012</v>
      </c>
    </row>
    <row r="51" spans="1:8" x14ac:dyDescent="0.35">
      <c r="A51" t="s">
        <v>30</v>
      </c>
    </row>
    <row r="53" spans="1:8" x14ac:dyDescent="0.35">
      <c r="A53" t="s">
        <v>31</v>
      </c>
      <c r="H53" s="4">
        <v>2</v>
      </c>
    </row>
    <row r="54" spans="1:8" x14ac:dyDescent="0.35">
      <c r="A54" t="s">
        <v>32</v>
      </c>
    </row>
    <row r="56" spans="1:8" x14ac:dyDescent="0.35">
      <c r="A56" t="s">
        <v>33</v>
      </c>
    </row>
    <row r="58" spans="1:8" x14ac:dyDescent="0.35">
      <c r="A58" t="s">
        <v>34</v>
      </c>
      <c r="C58" s="1"/>
      <c r="D58" s="5">
        <f>(5020/6*5)*5</f>
        <v>20916.666666666664</v>
      </c>
      <c r="H58" s="4">
        <v>1</v>
      </c>
    </row>
    <row r="59" spans="1:8" x14ac:dyDescent="0.35">
      <c r="A59" t="s">
        <v>35</v>
      </c>
      <c r="C59" s="1">
        <v>0.15</v>
      </c>
      <c r="D59" s="5">
        <f>D58*C59</f>
        <v>3137.4999999999995</v>
      </c>
      <c r="H59" s="4">
        <v>1</v>
      </c>
    </row>
    <row r="60" spans="1:8" x14ac:dyDescent="0.35">
      <c r="A60" t="s">
        <v>36</v>
      </c>
      <c r="C60" s="1"/>
      <c r="D60" s="5">
        <f>D58-D59</f>
        <v>17779.166666666664</v>
      </c>
    </row>
    <row r="61" spans="1:8" x14ac:dyDescent="0.35">
      <c r="A61" t="s">
        <v>37</v>
      </c>
      <c r="C61" s="1"/>
      <c r="D61" s="5">
        <v>0</v>
      </c>
    </row>
    <row r="62" spans="1:8" x14ac:dyDescent="0.35">
      <c r="A62" t="s">
        <v>38</v>
      </c>
      <c r="C62" s="1"/>
      <c r="D62" s="5">
        <f>D60+D61</f>
        <v>17779.166666666664</v>
      </c>
    </row>
    <row r="63" spans="1:8" x14ac:dyDescent="0.35">
      <c r="A63" t="s">
        <v>39</v>
      </c>
      <c r="C63" s="1">
        <v>0.02</v>
      </c>
      <c r="D63" s="5">
        <f>D62*C63</f>
        <v>355.58333333333331</v>
      </c>
      <c r="H63" s="4">
        <v>1</v>
      </c>
    </row>
    <row r="64" spans="1:8" x14ac:dyDescent="0.35">
      <c r="A64" t="s">
        <v>40</v>
      </c>
      <c r="C64" s="1"/>
      <c r="D64" s="5">
        <f>D62-D63</f>
        <v>17423.583333333332</v>
      </c>
    </row>
    <row r="65" spans="1:8" x14ac:dyDescent="0.35">
      <c r="A65" t="s">
        <v>41</v>
      </c>
      <c r="C65" s="1"/>
      <c r="D65" s="5">
        <v>795</v>
      </c>
      <c r="H65" s="4">
        <v>1</v>
      </c>
    </row>
    <row r="66" spans="1:8" x14ac:dyDescent="0.35">
      <c r="A66" t="s">
        <v>42</v>
      </c>
      <c r="C66" s="1"/>
      <c r="D66" s="5">
        <f>D64+D65</f>
        <v>18218.583333333332</v>
      </c>
      <c r="H66" s="4">
        <v>1</v>
      </c>
    </row>
    <row r="68" spans="1:8" x14ac:dyDescent="0.35">
      <c r="A68" t="s">
        <v>43</v>
      </c>
      <c r="C68">
        <v>5</v>
      </c>
      <c r="D68" s="5">
        <f>D66/C68</f>
        <v>3643.7166666666662</v>
      </c>
      <c r="H68" s="4">
        <v>1</v>
      </c>
    </row>
    <row r="70" spans="1:8" x14ac:dyDescent="0.35">
      <c r="A70" t="s">
        <v>44</v>
      </c>
    </row>
    <row r="72" spans="1:8" x14ac:dyDescent="0.35">
      <c r="A72" t="s">
        <v>45</v>
      </c>
      <c r="H72" s="4">
        <v>2</v>
      </c>
    </row>
    <row r="74" spans="1:8" x14ac:dyDescent="0.35">
      <c r="A74" t="s">
        <v>46</v>
      </c>
    </row>
    <row r="76" spans="1:8" x14ac:dyDescent="0.35">
      <c r="A76" t="s">
        <v>47</v>
      </c>
      <c r="H76" s="4">
        <v>1</v>
      </c>
    </row>
    <row r="78" spans="1:8" x14ac:dyDescent="0.35">
      <c r="A78" t="s">
        <v>48</v>
      </c>
    </row>
    <row r="80" spans="1:8" x14ac:dyDescent="0.35">
      <c r="A80" t="s">
        <v>49</v>
      </c>
      <c r="C80" s="5">
        <v>3.9</v>
      </c>
    </row>
    <row r="81" spans="1:8" x14ac:dyDescent="0.35">
      <c r="A81" t="s">
        <v>50</v>
      </c>
      <c r="C81" s="5">
        <v>2.95</v>
      </c>
    </row>
    <row r="82" spans="1:8" x14ac:dyDescent="0.35">
      <c r="A82" t="s">
        <v>22</v>
      </c>
      <c r="C82" s="5">
        <f>C80-C81</f>
        <v>0.94999999999999973</v>
      </c>
      <c r="E82">
        <v>5000</v>
      </c>
      <c r="H82" s="4">
        <v>2</v>
      </c>
    </row>
    <row r="83" spans="1:8" x14ac:dyDescent="0.35">
      <c r="C83" s="5"/>
    </row>
    <row r="84" spans="1:8" x14ac:dyDescent="0.35">
      <c r="A84" t="s">
        <v>51</v>
      </c>
      <c r="C84" s="5">
        <f>C82*E82</f>
        <v>4749.9999999999991</v>
      </c>
      <c r="H84" s="4">
        <v>1</v>
      </c>
    </row>
    <row r="86" spans="1:8" x14ac:dyDescent="0.35">
      <c r="A86" t="s">
        <v>52</v>
      </c>
      <c r="H86" s="4">
        <v>1</v>
      </c>
    </row>
    <row r="88" spans="1:8" x14ac:dyDescent="0.35">
      <c r="A88" t="s">
        <v>53</v>
      </c>
      <c r="C88" s="5">
        <v>5000</v>
      </c>
    </row>
    <row r="90" spans="1:8" x14ac:dyDescent="0.35">
      <c r="A90" t="s">
        <v>54</v>
      </c>
      <c r="C90" s="5">
        <f>C84-C88</f>
        <v>-250.00000000000091</v>
      </c>
      <c r="H90" s="4">
        <v>1</v>
      </c>
    </row>
    <row r="92" spans="1:8" x14ac:dyDescent="0.35">
      <c r="A92" t="s">
        <v>55</v>
      </c>
      <c r="H92" s="4">
        <v>1</v>
      </c>
    </row>
    <row r="93" spans="1:8" x14ac:dyDescent="0.35">
      <c r="A93" t="s">
        <v>56</v>
      </c>
      <c r="H93" s="4">
        <v>2</v>
      </c>
    </row>
    <row r="94" spans="1:8" x14ac:dyDescent="0.35">
      <c r="A94" t="s">
        <v>57</v>
      </c>
    </row>
    <row r="95" spans="1:8" x14ac:dyDescent="0.35">
      <c r="H95" s="4">
        <f>SUM(H1:H94)</f>
        <v>45</v>
      </c>
    </row>
  </sheetData>
  <pageMargins left="0.75" right="0.75" top="1" bottom="1" header="0.5" footer="0.5"/>
  <pageSetup paperSize="9" fitToHeight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4D2AE4A90624458E29B8A97CA2CC10" ma:contentTypeVersion="4" ma:contentTypeDescription="Ein neues Dokument erstellen." ma:contentTypeScope="" ma:versionID="b42dc3a3e6e05260772371818aada827">
  <xsd:schema xmlns:xsd="http://www.w3.org/2001/XMLSchema" xmlns:xs="http://www.w3.org/2001/XMLSchema" xmlns:p="http://schemas.microsoft.com/office/2006/metadata/properties" xmlns:ns2="9a94b8ac-2d2d-4f1d-a207-e990815a9e8f" targetNamespace="http://schemas.microsoft.com/office/2006/metadata/properties" ma:root="true" ma:fieldsID="4722f57f545705ed488c8724b5a517d0" ns2:_="">
    <xsd:import namespace="9a94b8ac-2d2d-4f1d-a207-e990815a9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4b8ac-2d2d-4f1d-a207-e990815a9e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549040-8854-41A5-BE04-7DCA10BDD7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1D12F1-0C64-419F-816F-0D4CC33EA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94b8ac-2d2d-4f1d-a207-e990815a9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25481B-2F92-403C-92E6-4582DAB0D1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Fröhlich</dc:creator>
  <cp:keywords/>
  <dc:description/>
  <cp:lastModifiedBy>GERSTBACH Michaela</cp:lastModifiedBy>
  <cp:revision/>
  <dcterms:created xsi:type="dcterms:W3CDTF">2015-08-05T15:27:07Z</dcterms:created>
  <dcterms:modified xsi:type="dcterms:W3CDTF">2024-03-11T15:30:19Z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0x010100C54D2AE4A90624458E29B8A97CA2CC10</vt:lpwstr>
  </property>
</Properties>
</file>