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8_{22D6D326-6D26-A044-BF22-BAE089E5B553}" xr6:coauthVersionLast="47" xr6:coauthVersionMax="47" xr10:uidLastSave="{00000000-0000-0000-0000-000000000000}"/>
  <bookViews>
    <workbookView xWindow="0" yWindow="760" windowWidth="30240" windowHeight="17800" activeTab="2" xr2:uid="{00000000-000D-0000-FFFF-FFFF00000000}"/>
  </bookViews>
  <sheets>
    <sheet name="Kassabuch_Lösung" sheetId="7" r:id="rId1"/>
    <sheet name="Wareneingangsbuch_Lösung" sheetId="8" r:id="rId2"/>
    <sheet name="Verteilungstabelle_Lösung" sheetId="5" r:id="rId3"/>
    <sheet name="Anlagenverzeichnis_Lösung" sheetId="9" r:id="rId4"/>
    <sheet name="Tabelle1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7" l="1"/>
  <c r="E6" i="9"/>
  <c r="J6" i="9" s="1"/>
  <c r="K6" i="9" s="1"/>
  <c r="F10" i="9"/>
  <c r="E10" i="9"/>
  <c r="E15" i="9"/>
  <c r="E5" i="9"/>
  <c r="J5" i="9" s="1"/>
  <c r="K5" i="9" s="1"/>
  <c r="E4" i="9"/>
  <c r="J15" i="9"/>
  <c r="K15" i="9" s="1"/>
  <c r="F15" i="9"/>
  <c r="E12" i="5"/>
  <c r="G12" i="5" s="1"/>
  <c r="F7" i="8"/>
  <c r="G7" i="8"/>
  <c r="F6" i="9"/>
  <c r="F5" i="9"/>
  <c r="F6" i="8"/>
  <c r="G6" i="8"/>
  <c r="F5" i="8"/>
  <c r="G5" i="8" s="1"/>
  <c r="J4" i="9"/>
  <c r="K4" i="9" s="1"/>
  <c r="F4" i="9"/>
  <c r="F4" i="8"/>
  <c r="G4" i="8" s="1"/>
</calcChain>
</file>

<file path=xl/sharedStrings.xml><?xml version="1.0" encoding="utf-8"?>
<sst xmlns="http://schemas.openxmlformats.org/spreadsheetml/2006/main" count="111" uniqueCount="81">
  <si>
    <t>lfd. Nr.</t>
  </si>
  <si>
    <t>Datum</t>
  </si>
  <si>
    <t>Beleg</t>
  </si>
  <si>
    <t>Text</t>
  </si>
  <si>
    <t>Waren Leistungs-erlöse</t>
  </si>
  <si>
    <t>Waren, Rohstoffe, Hilfsstoffe</t>
  </si>
  <si>
    <t>Zinsen und ähnl. Auf-wendungen</t>
  </si>
  <si>
    <t>eigene Pflichtver-sicherungs-beiträge</t>
  </si>
  <si>
    <t>Miete, Pacht, Bürokosten</t>
  </si>
  <si>
    <t>übrige Aufwendun-gen</t>
  </si>
  <si>
    <t>USt</t>
  </si>
  <si>
    <t>VOSt</t>
  </si>
  <si>
    <t>Vorsteuer</t>
  </si>
  <si>
    <t>Einnahmen netto</t>
  </si>
  <si>
    <t>Ausgaben netto</t>
  </si>
  <si>
    <r>
      <t xml:space="preserve">Kassabuch </t>
    </r>
    <r>
      <rPr>
        <sz val="14"/>
        <color theme="1"/>
        <rFont val="Calibri"/>
        <family val="2"/>
        <scheme val="minor"/>
      </rPr>
      <t>(Bruttomethode)</t>
    </r>
  </si>
  <si>
    <t>Kassabuch vom</t>
  </si>
  <si>
    <t>bis</t>
  </si>
  <si>
    <t>Tag</t>
  </si>
  <si>
    <t>Beleg-Nr.</t>
  </si>
  <si>
    <t>Einzahlung</t>
  </si>
  <si>
    <t>Auszahlung</t>
  </si>
  <si>
    <t>Summe</t>
  </si>
  <si>
    <t>Übertrag von Seite:</t>
  </si>
  <si>
    <t>Übertrag auf Seite:</t>
  </si>
  <si>
    <t>Privatentnahme</t>
  </si>
  <si>
    <t>Wareneingangsbuch</t>
  </si>
  <si>
    <t>Tag des Waren-eingangs</t>
  </si>
  <si>
    <t>Lieferant / Name und Adresse</t>
  </si>
  <si>
    <t>Art der Ware</t>
  </si>
  <si>
    <t>Rechnungs-betrag brutto (inkl. Nebenkosten)</t>
  </si>
  <si>
    <t>Nettobetrag (inkl. Nebenkosten)</t>
  </si>
  <si>
    <t>Beleg abgelegt unter ...</t>
  </si>
  <si>
    <t>E1</t>
  </si>
  <si>
    <t>K1</t>
  </si>
  <si>
    <t>K2</t>
  </si>
  <si>
    <t>S3</t>
  </si>
  <si>
    <t>B1</t>
  </si>
  <si>
    <t>Monatslosung</t>
  </si>
  <si>
    <t>K3</t>
  </si>
  <si>
    <t>Anlagenverzeichnis</t>
  </si>
  <si>
    <t>Anl. Nr.</t>
  </si>
  <si>
    <t>Bezeichnung</t>
  </si>
  <si>
    <t>Datum d. Anschaffung</t>
  </si>
  <si>
    <t>Lieferant</t>
  </si>
  <si>
    <t>Anschaffungs-wert inkl. Nebenkosten abzügl. Preisnachlässe</t>
  </si>
  <si>
    <t>Datum Inbetrieb-nahme</t>
  </si>
  <si>
    <t>ND</t>
  </si>
  <si>
    <t>%</t>
  </si>
  <si>
    <t>Buchwert am 01.01.20__</t>
  </si>
  <si>
    <t>Abschreibung</t>
  </si>
  <si>
    <t>Buchwert am 31.12.20__</t>
  </si>
  <si>
    <t>Einnahmen-Ausgaben-Verteilungstabelle David Andor (Nettomethode)</t>
  </si>
  <si>
    <t>Sonoir</t>
  </si>
  <si>
    <t>Sportbrillen</t>
  </si>
  <si>
    <t>Einzahlung auf Bankkonto</t>
  </si>
  <si>
    <t>Laptop</t>
  </si>
  <si>
    <t>Media Markt</t>
  </si>
  <si>
    <t>Rücksendung Sportbrillen</t>
  </si>
  <si>
    <t>S2</t>
  </si>
  <si>
    <t>Rabatt Sportbrillen</t>
  </si>
  <si>
    <t>S4</t>
  </si>
  <si>
    <t>Privatentnahme Waren</t>
  </si>
  <si>
    <t>Bürosessel</t>
  </si>
  <si>
    <t>Leiner</t>
  </si>
  <si>
    <t>Ausgleich E1 (Sonoir)</t>
  </si>
  <si>
    <t>Sozialversicherung</t>
  </si>
  <si>
    <t>Telefonrechnung</t>
  </si>
  <si>
    <t>Miete</t>
  </si>
  <si>
    <t>Abschrei-bungen, GWG</t>
  </si>
  <si>
    <t>Drucker</t>
  </si>
  <si>
    <t>Mobiltelefon</t>
  </si>
  <si>
    <t>YOOR</t>
  </si>
  <si>
    <t>K4</t>
  </si>
  <si>
    <t>Brillenputztücher</t>
  </si>
  <si>
    <t>Metro</t>
  </si>
  <si>
    <t>K5</t>
  </si>
  <si>
    <t>K6</t>
  </si>
  <si>
    <t>…</t>
  </si>
  <si>
    <t>31.12.</t>
  </si>
  <si>
    <t xml:space="preserve">Abschreibung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</si>
</sst>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21"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8"/>
      <name val="Verdana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color rgb="FF000000"/>
      <name val="Myriad Pro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9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" fontId="7" fillId="5" borderId="1" xfId="0" applyNumberFormat="1" applyFont="1" applyFill="1" applyBorder="1"/>
    <xf numFmtId="4" fontId="7" fillId="6" borderId="1" xfId="0" applyNumberFormat="1" applyFont="1" applyFill="1" applyBorder="1"/>
    <xf numFmtId="4" fontId="7" fillId="0" borderId="1" xfId="0" applyNumberFormat="1" applyFont="1" applyBorder="1"/>
    <xf numFmtId="0" fontId="7" fillId="0" borderId="0" xfId="0" applyFont="1"/>
    <xf numFmtId="164" fontId="7" fillId="0" borderId="1" xfId="0" applyNumberFormat="1" applyFont="1" applyBorder="1" applyAlignment="1">
      <alignment horizontal="center"/>
    </xf>
    <xf numFmtId="4" fontId="7" fillId="7" borderId="1" xfId="0" applyNumberFormat="1" applyFont="1" applyFill="1" applyBorder="1"/>
    <xf numFmtId="0" fontId="11" fillId="2" borderId="2" xfId="0" applyFont="1" applyFill="1" applyBorder="1" applyAlignment="1">
      <alignment horizontal="center" vertical="center" wrapText="1"/>
    </xf>
    <xf numFmtId="0" fontId="13" fillId="0" borderId="0" xfId="8" applyFont="1"/>
    <xf numFmtId="0" fontId="3" fillId="0" borderId="0" xfId="8"/>
    <xf numFmtId="0" fontId="15" fillId="0" borderId="0" xfId="8" applyFont="1"/>
    <xf numFmtId="0" fontId="12" fillId="0" borderId="0" xfId="8" applyFont="1"/>
    <xf numFmtId="164" fontId="3" fillId="8" borderId="0" xfId="8" applyNumberFormat="1" applyFill="1"/>
    <xf numFmtId="0" fontId="12" fillId="8" borderId="1" xfId="8" applyFont="1" applyFill="1" applyBorder="1" applyAlignment="1">
      <alignment horizontal="center" vertical="center" wrapText="1"/>
    </xf>
    <xf numFmtId="0" fontId="3" fillId="0" borderId="0" xfId="8" applyAlignment="1">
      <alignment horizontal="center" vertical="center" wrapText="1"/>
    </xf>
    <xf numFmtId="164" fontId="3" fillId="0" borderId="1" xfId="8" applyNumberFormat="1" applyBorder="1"/>
    <xf numFmtId="0" fontId="3" fillId="0" borderId="1" xfId="8" applyBorder="1"/>
    <xf numFmtId="4" fontId="3" fillId="0" borderId="1" xfId="8" applyNumberFormat="1" applyBorder="1"/>
    <xf numFmtId="4" fontId="3" fillId="8" borderId="1" xfId="8" applyNumberFormat="1" applyFill="1" applyBorder="1"/>
    <xf numFmtId="4" fontId="3" fillId="9" borderId="1" xfId="8" applyNumberFormat="1" applyFill="1" applyBorder="1"/>
    <xf numFmtId="0" fontId="13" fillId="0" borderId="0" xfId="13" applyFont="1"/>
    <xf numFmtId="0" fontId="2" fillId="0" borderId="0" xfId="13"/>
    <xf numFmtId="0" fontId="12" fillId="8" borderId="1" xfId="13" applyFont="1" applyFill="1" applyBorder="1" applyAlignment="1">
      <alignment horizontal="center" vertical="center" wrapText="1"/>
    </xf>
    <xf numFmtId="0" fontId="2" fillId="0" borderId="0" xfId="13" applyAlignment="1">
      <alignment horizontal="center" vertical="center" wrapText="1"/>
    </xf>
    <xf numFmtId="0" fontId="2" fillId="0" borderId="1" xfId="13" applyBorder="1" applyAlignment="1">
      <alignment horizontal="center"/>
    </xf>
    <xf numFmtId="164" fontId="2" fillId="0" borderId="1" xfId="13" applyNumberFormat="1" applyBorder="1"/>
    <xf numFmtId="0" fontId="2" fillId="0" borderId="1" xfId="13" applyBorder="1"/>
    <xf numFmtId="4" fontId="2" fillId="0" borderId="1" xfId="13" applyNumberFormat="1" applyBorder="1"/>
    <xf numFmtId="164" fontId="2" fillId="8" borderId="0" xfId="8" applyNumberFormat="1" applyFont="1" applyFill="1"/>
    <xf numFmtId="164" fontId="7" fillId="0" borderId="1" xfId="0" applyNumberFormat="1" applyFont="1" applyBorder="1"/>
    <xf numFmtId="0" fontId="18" fillId="0" borderId="0" xfId="38" applyFont="1"/>
    <xf numFmtId="0" fontId="19" fillId="0" borderId="0" xfId="38" applyFont="1"/>
    <xf numFmtId="0" fontId="19" fillId="8" borderId="1" xfId="38" applyFont="1" applyFill="1" applyBorder="1" applyAlignment="1">
      <alignment horizontal="center" vertical="center" wrapText="1"/>
    </xf>
    <xf numFmtId="0" fontId="20" fillId="0" borderId="1" xfId="38" applyFont="1" applyBorder="1"/>
    <xf numFmtId="4" fontId="20" fillId="0" borderId="1" xfId="38" applyNumberFormat="1" applyFont="1" applyBorder="1" applyAlignment="1">
      <alignment horizontal="right"/>
    </xf>
    <xf numFmtId="0" fontId="19" fillId="0" borderId="1" xfId="38" applyFont="1" applyBorder="1" applyAlignment="1">
      <alignment horizontal="center"/>
    </xf>
    <xf numFmtId="4" fontId="19" fillId="0" borderId="1" xfId="38" applyNumberFormat="1" applyFont="1" applyBorder="1"/>
    <xf numFmtId="0" fontId="19" fillId="0" borderId="3" xfId="38" applyFont="1" applyBorder="1"/>
    <xf numFmtId="4" fontId="19" fillId="0" borderId="3" xfId="38" applyNumberFormat="1" applyFont="1" applyBorder="1"/>
    <xf numFmtId="0" fontId="19" fillId="0" borderId="4" xfId="38" applyFont="1" applyBorder="1"/>
    <xf numFmtId="10" fontId="19" fillId="0" borderId="1" xfId="38" applyNumberFormat="1" applyFont="1" applyBorder="1" applyAlignment="1">
      <alignment horizontal="center"/>
    </xf>
    <xf numFmtId="0" fontId="1" fillId="0" borderId="1" xfId="13" applyFont="1" applyBorder="1"/>
    <xf numFmtId="0" fontId="1" fillId="0" borderId="1" xfId="8" applyFont="1" applyBorder="1"/>
    <xf numFmtId="164" fontId="20" fillId="0" borderId="1" xfId="38" applyNumberFormat="1" applyFont="1" applyBorder="1"/>
    <xf numFmtId="164" fontId="19" fillId="0" borderId="3" xfId="38" applyNumberFormat="1" applyFont="1" applyBorder="1"/>
    <xf numFmtId="164" fontId="19" fillId="0" borderId="4" xfId="38" applyNumberFormat="1" applyFont="1" applyBorder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</cellXfs>
  <cellStyles count="39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10" builtinId="9" hidden="1"/>
    <cellStyle name="Besuchter Hyperlink" xfId="12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Link" xfId="2" builtinId="8" hidden="1"/>
    <cellStyle name="Link" xfId="4" builtinId="8" hidden="1"/>
    <cellStyle name="Link" xfId="6" builtinId="8" hidden="1"/>
    <cellStyle name="Link" xfId="9" builtinId="8" hidden="1"/>
    <cellStyle name="Link" xfId="11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Standard" xfId="0" builtinId="0"/>
    <cellStyle name="Standard 2" xfId="1" xr:uid="{00000000-0005-0000-0000-000023000000}"/>
    <cellStyle name="Standard 2 2" xfId="38" xr:uid="{00000000-0005-0000-0000-000024000000}"/>
    <cellStyle name="Standard 3" xfId="8" xr:uid="{00000000-0005-0000-0000-000025000000}"/>
    <cellStyle name="Standard 4" xfId="13" xr:uid="{00000000-0005-0000-0000-00002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"/>
  <sheetViews>
    <sheetView zoomScale="200" zoomScaleNormal="200" zoomScalePageLayoutView="200" workbookViewId="0">
      <selection activeCell="E7" sqref="E7"/>
    </sheetView>
  </sheetViews>
  <sheetFormatPr baseColWidth="10" defaultColWidth="10.6640625" defaultRowHeight="16"/>
  <cols>
    <col min="1" max="1" width="5.5" style="16" customWidth="1"/>
    <col min="2" max="2" width="7" style="16" customWidth="1"/>
    <col min="3" max="3" width="28" style="16" customWidth="1"/>
    <col min="4" max="16384" width="10.6640625" style="16"/>
  </cols>
  <sheetData>
    <row r="1" spans="1:5" ht="19">
      <c r="A1" s="15" t="s">
        <v>15</v>
      </c>
      <c r="D1" s="17"/>
    </row>
    <row r="3" spans="1:5" s="18" customFormat="1">
      <c r="A3" s="18" t="s">
        <v>16</v>
      </c>
      <c r="C3" s="35">
        <v>42005</v>
      </c>
      <c r="D3" s="18" t="s">
        <v>17</v>
      </c>
      <c r="E3" s="19">
        <v>42035</v>
      </c>
    </row>
    <row r="5" spans="1:5" s="21" customFormat="1" ht="34">
      <c r="A5" s="20" t="s">
        <v>18</v>
      </c>
      <c r="B5" s="20" t="s">
        <v>19</v>
      </c>
      <c r="C5" s="20" t="s">
        <v>3</v>
      </c>
      <c r="D5" s="20" t="s">
        <v>20</v>
      </c>
      <c r="E5" s="20" t="s">
        <v>21</v>
      </c>
    </row>
    <row r="6" spans="1:5">
      <c r="A6" s="22">
        <v>42375</v>
      </c>
      <c r="B6" s="49" t="s">
        <v>34</v>
      </c>
      <c r="C6" s="49" t="s">
        <v>55</v>
      </c>
      <c r="D6" s="24"/>
      <c r="E6" s="24">
        <v>500</v>
      </c>
    </row>
    <row r="7" spans="1:5">
      <c r="A7" s="22">
        <v>42385</v>
      </c>
      <c r="B7" s="49" t="s">
        <v>35</v>
      </c>
      <c r="C7" s="49" t="s">
        <v>63</v>
      </c>
      <c r="D7" s="24"/>
      <c r="E7" s="24">
        <f>744*2</f>
        <v>1488</v>
      </c>
    </row>
    <row r="8" spans="1:5">
      <c r="A8" s="22">
        <v>42388</v>
      </c>
      <c r="B8" s="49" t="s">
        <v>39</v>
      </c>
      <c r="C8" s="49" t="s">
        <v>70</v>
      </c>
      <c r="D8" s="24"/>
      <c r="E8" s="24">
        <v>420</v>
      </c>
    </row>
    <row r="9" spans="1:5">
      <c r="A9" s="22">
        <v>42397</v>
      </c>
      <c r="B9" s="49" t="s">
        <v>73</v>
      </c>
      <c r="C9" s="49" t="s">
        <v>74</v>
      </c>
      <c r="D9" s="24"/>
      <c r="E9" s="24">
        <v>84</v>
      </c>
    </row>
    <row r="10" spans="1:5">
      <c r="A10" s="22">
        <v>42399</v>
      </c>
      <c r="B10" s="49" t="s">
        <v>76</v>
      </c>
      <c r="C10" s="49" t="s">
        <v>25</v>
      </c>
      <c r="D10" s="24"/>
      <c r="E10" s="24">
        <v>200</v>
      </c>
    </row>
    <row r="11" spans="1:5">
      <c r="A11" s="22">
        <v>42400</v>
      </c>
      <c r="B11" s="49" t="s">
        <v>77</v>
      </c>
      <c r="C11" s="49" t="s">
        <v>38</v>
      </c>
      <c r="D11" s="24">
        <v>8360</v>
      </c>
      <c r="E11" s="24"/>
    </row>
    <row r="12" spans="1:5">
      <c r="A12" s="23"/>
      <c r="B12" s="23"/>
      <c r="C12" s="23" t="s">
        <v>22</v>
      </c>
      <c r="D12" s="25"/>
      <c r="E12" s="25"/>
    </row>
    <row r="13" spans="1:5">
      <c r="A13" s="23"/>
      <c r="B13" s="23"/>
      <c r="C13" s="23" t="s">
        <v>23</v>
      </c>
      <c r="D13" s="25">
        <v>800</v>
      </c>
      <c r="E13" s="26"/>
    </row>
    <row r="14" spans="1:5">
      <c r="A14" s="23"/>
      <c r="B14" s="23"/>
      <c r="C14" s="23" t="s">
        <v>24</v>
      </c>
      <c r="D14" s="26"/>
      <c r="E14" s="25"/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"/>
  <sheetViews>
    <sheetView zoomScale="150" zoomScaleNormal="150" zoomScalePageLayoutView="150" workbookViewId="0">
      <selection activeCell="H8" sqref="H8"/>
    </sheetView>
  </sheetViews>
  <sheetFormatPr baseColWidth="10" defaultColWidth="10.6640625" defaultRowHeight="16"/>
  <cols>
    <col min="1" max="1" width="6.5" style="28" customWidth="1"/>
    <col min="2" max="2" width="10.6640625" style="28"/>
    <col min="3" max="3" width="18.1640625" style="28" customWidth="1"/>
    <col min="4" max="4" width="19" style="28" customWidth="1"/>
    <col min="5" max="5" width="12.6640625" style="28" customWidth="1"/>
    <col min="6" max="6" width="11" style="28" customWidth="1"/>
    <col min="7" max="7" width="11.1640625" style="28" customWidth="1"/>
    <col min="8" max="8" width="9" style="28" customWidth="1"/>
    <col min="9" max="16384" width="10.6640625" style="28"/>
  </cols>
  <sheetData>
    <row r="1" spans="1:8" ht="19">
      <c r="A1" s="27" t="s">
        <v>26</v>
      </c>
    </row>
    <row r="3" spans="1:8" s="30" customFormat="1" ht="68">
      <c r="A3" s="29" t="s">
        <v>0</v>
      </c>
      <c r="B3" s="29" t="s">
        <v>27</v>
      </c>
      <c r="C3" s="29" t="s">
        <v>28</v>
      </c>
      <c r="D3" s="29" t="s">
        <v>29</v>
      </c>
      <c r="E3" s="29" t="s">
        <v>30</v>
      </c>
      <c r="F3" s="29" t="s">
        <v>12</v>
      </c>
      <c r="G3" s="29" t="s">
        <v>31</v>
      </c>
      <c r="H3" s="29" t="s">
        <v>32</v>
      </c>
    </row>
    <row r="4" spans="1:8" ht="30" customHeight="1">
      <c r="A4" s="31">
        <v>1</v>
      </c>
      <c r="B4" s="32">
        <v>42374</v>
      </c>
      <c r="C4" s="48" t="s">
        <v>53</v>
      </c>
      <c r="D4" s="48" t="s">
        <v>54</v>
      </c>
      <c r="E4" s="34">
        <v>1440</v>
      </c>
      <c r="F4" s="34">
        <f>E4/6</f>
        <v>240</v>
      </c>
      <c r="G4" s="34">
        <f>E4-F4</f>
        <v>1200</v>
      </c>
      <c r="H4" s="48" t="s">
        <v>33</v>
      </c>
    </row>
    <row r="5" spans="1:8" ht="30" customHeight="1">
      <c r="A5" s="31">
        <v>2</v>
      </c>
      <c r="B5" s="32">
        <v>42378</v>
      </c>
      <c r="C5" s="48" t="s">
        <v>53</v>
      </c>
      <c r="D5" s="48" t="s">
        <v>58</v>
      </c>
      <c r="E5" s="34">
        <v>-300</v>
      </c>
      <c r="F5" s="34">
        <f>E5/6</f>
        <v>-50</v>
      </c>
      <c r="G5" s="34">
        <f>E5-F5</f>
        <v>-250</v>
      </c>
      <c r="H5" s="48" t="s">
        <v>59</v>
      </c>
    </row>
    <row r="6" spans="1:8" ht="30" customHeight="1">
      <c r="A6" s="31">
        <v>3</v>
      </c>
      <c r="B6" s="32">
        <v>42380</v>
      </c>
      <c r="C6" s="48" t="s">
        <v>53</v>
      </c>
      <c r="D6" s="48" t="s">
        <v>60</v>
      </c>
      <c r="E6" s="34">
        <v>-60</v>
      </c>
      <c r="F6" s="34">
        <f>E6/6</f>
        <v>-10</v>
      </c>
      <c r="G6" s="34">
        <f>E6-F6</f>
        <v>-50</v>
      </c>
      <c r="H6" s="48" t="s">
        <v>36</v>
      </c>
    </row>
    <row r="7" spans="1:8" ht="30" customHeight="1">
      <c r="A7" s="31">
        <v>4</v>
      </c>
      <c r="B7" s="32">
        <v>42397</v>
      </c>
      <c r="C7" s="48" t="s">
        <v>74</v>
      </c>
      <c r="D7" s="48" t="s">
        <v>75</v>
      </c>
      <c r="E7" s="34">
        <v>84</v>
      </c>
      <c r="F7" s="34">
        <f>E7/6</f>
        <v>14</v>
      </c>
      <c r="G7" s="34">
        <f>E7-F7</f>
        <v>70</v>
      </c>
      <c r="H7" s="48" t="s">
        <v>73</v>
      </c>
    </row>
    <row r="8" spans="1:8" ht="30" customHeight="1">
      <c r="A8" s="31"/>
      <c r="B8" s="32"/>
      <c r="C8" s="33"/>
      <c r="D8" s="33"/>
      <c r="E8" s="34"/>
      <c r="F8" s="34"/>
      <c r="G8" s="34"/>
      <c r="H8" s="33"/>
    </row>
  </sheetData>
  <phoneticPr fontId="16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4"/>
  <sheetViews>
    <sheetView tabSelected="1" topLeftCell="A4" zoomScale="125" zoomScaleNormal="125" zoomScalePageLayoutView="125" workbookViewId="0">
      <selection activeCell="M14" sqref="M14"/>
    </sheetView>
  </sheetViews>
  <sheetFormatPr baseColWidth="10" defaultRowHeight="14"/>
  <cols>
    <col min="1" max="1" width="4.5" customWidth="1"/>
    <col min="2" max="2" width="8" customWidth="1"/>
    <col min="3" max="3" width="5.1640625" style="2" bestFit="1" customWidth="1"/>
    <col min="4" max="4" width="18.5" bestFit="1" customWidth="1"/>
    <col min="5" max="5" width="10.83203125" customWidth="1"/>
    <col min="6" max="6" width="7" customWidth="1"/>
    <col min="7" max="7" width="9.5" bestFit="1" customWidth="1"/>
    <col min="8" max="9" width="8.5" customWidth="1"/>
    <col min="10" max="10" width="9" customWidth="1"/>
    <col min="11" max="11" width="9.5" customWidth="1"/>
    <col min="12" max="12" width="9.83203125" customWidth="1"/>
    <col min="13" max="13" width="9.5" customWidth="1"/>
  </cols>
  <sheetData>
    <row r="1" spans="1:13" ht="18">
      <c r="A1" s="53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3" spans="1:13" ht="30">
      <c r="A3" s="54" t="s">
        <v>0</v>
      </c>
      <c r="B3" s="54" t="s">
        <v>1</v>
      </c>
      <c r="C3" s="54" t="s">
        <v>2</v>
      </c>
      <c r="D3" s="55" t="s">
        <v>3</v>
      </c>
      <c r="E3" s="59" t="s">
        <v>10</v>
      </c>
      <c r="F3" s="61" t="s">
        <v>11</v>
      </c>
      <c r="G3" s="14" t="s">
        <v>13</v>
      </c>
      <c r="H3" s="56" t="s">
        <v>14</v>
      </c>
      <c r="I3" s="57"/>
      <c r="J3" s="57"/>
      <c r="K3" s="57"/>
      <c r="L3" s="57"/>
      <c r="M3" s="58"/>
    </row>
    <row r="4" spans="1:13" s="1" customFormat="1" ht="75">
      <c r="A4" s="54"/>
      <c r="B4" s="54"/>
      <c r="C4" s="54"/>
      <c r="D4" s="55"/>
      <c r="E4" s="60"/>
      <c r="F4" s="61"/>
      <c r="G4" s="5" t="s">
        <v>4</v>
      </c>
      <c r="H4" s="3" t="s">
        <v>5</v>
      </c>
      <c r="I4" s="4" t="s">
        <v>69</v>
      </c>
      <c r="J4" s="3" t="s">
        <v>8</v>
      </c>
      <c r="K4" s="4" t="s">
        <v>6</v>
      </c>
      <c r="L4" s="3" t="s">
        <v>7</v>
      </c>
      <c r="M4" s="4" t="s">
        <v>9</v>
      </c>
    </row>
    <row r="5" spans="1:13" s="11" customFormat="1" ht="32" customHeight="1">
      <c r="A5" s="6">
        <v>1</v>
      </c>
      <c r="B5" s="36">
        <v>42383</v>
      </c>
      <c r="C5" s="7" t="s">
        <v>61</v>
      </c>
      <c r="D5" s="6" t="s">
        <v>62</v>
      </c>
      <c r="E5" s="13">
        <v>36</v>
      </c>
      <c r="F5" s="13"/>
      <c r="G5" s="8">
        <v>180</v>
      </c>
      <c r="H5" s="9"/>
      <c r="I5" s="10"/>
      <c r="J5" s="9"/>
      <c r="K5" s="10"/>
      <c r="L5" s="9"/>
      <c r="M5" s="10"/>
    </row>
    <row r="6" spans="1:13" s="11" customFormat="1" ht="32" customHeight="1">
      <c r="A6" s="6">
        <v>2</v>
      </c>
      <c r="B6" s="12">
        <v>42387</v>
      </c>
      <c r="C6" s="7" t="s">
        <v>37</v>
      </c>
      <c r="D6" s="6" t="s">
        <v>65</v>
      </c>
      <c r="E6" s="13"/>
      <c r="F6" s="13">
        <v>180</v>
      </c>
      <c r="G6" s="8"/>
      <c r="H6" s="9">
        <v>900</v>
      </c>
      <c r="I6" s="10"/>
      <c r="J6" s="9"/>
      <c r="K6" s="10"/>
      <c r="L6" s="9"/>
      <c r="M6" s="10"/>
    </row>
    <row r="7" spans="1:13" s="11" customFormat="1" ht="32" customHeight="1">
      <c r="A7" s="6">
        <v>3</v>
      </c>
      <c r="B7" s="12">
        <v>42387</v>
      </c>
      <c r="C7" s="7" t="s">
        <v>37</v>
      </c>
      <c r="D7" s="6" t="s">
        <v>66</v>
      </c>
      <c r="E7" s="13"/>
      <c r="F7" s="13"/>
      <c r="G7" s="8"/>
      <c r="H7" s="9"/>
      <c r="I7" s="10"/>
      <c r="J7" s="9"/>
      <c r="K7" s="10"/>
      <c r="L7" s="9">
        <v>380</v>
      </c>
      <c r="M7" s="10"/>
    </row>
    <row r="8" spans="1:13" s="11" customFormat="1" ht="32" customHeight="1">
      <c r="A8" s="6">
        <v>4</v>
      </c>
      <c r="B8" s="12">
        <v>42387</v>
      </c>
      <c r="C8" s="7" t="s">
        <v>37</v>
      </c>
      <c r="D8" s="6" t="s">
        <v>67</v>
      </c>
      <c r="E8" s="13"/>
      <c r="F8" s="13">
        <v>6</v>
      </c>
      <c r="G8" s="8"/>
      <c r="H8" s="9"/>
      <c r="I8" s="10"/>
      <c r="J8" s="9"/>
      <c r="K8" s="10"/>
      <c r="L8" s="9"/>
      <c r="M8" s="10">
        <v>30</v>
      </c>
    </row>
    <row r="9" spans="1:13" s="11" customFormat="1" ht="32" customHeight="1">
      <c r="A9" s="6">
        <v>5</v>
      </c>
      <c r="B9" s="12">
        <v>42387</v>
      </c>
      <c r="C9" s="7" t="s">
        <v>37</v>
      </c>
      <c r="D9" s="6" t="s">
        <v>68</v>
      </c>
      <c r="E9" s="13"/>
      <c r="F9" s="13">
        <v>140</v>
      </c>
      <c r="G9" s="8"/>
      <c r="H9" s="9"/>
      <c r="I9" s="10"/>
      <c r="J9" s="9">
        <v>700</v>
      </c>
      <c r="K9" s="10"/>
      <c r="L9" s="9"/>
      <c r="M9" s="10"/>
    </row>
    <row r="10" spans="1:13" s="11" customFormat="1" ht="32" customHeight="1">
      <c r="A10" s="6">
        <v>6</v>
      </c>
      <c r="B10" s="12">
        <v>42388</v>
      </c>
      <c r="C10" s="7" t="s">
        <v>39</v>
      </c>
      <c r="D10" s="6" t="s">
        <v>70</v>
      </c>
      <c r="E10" s="13"/>
      <c r="F10" s="13">
        <v>70</v>
      </c>
      <c r="G10" s="8"/>
      <c r="H10" s="9"/>
      <c r="I10" s="10">
        <v>350</v>
      </c>
      <c r="J10" s="9"/>
      <c r="K10" s="10"/>
      <c r="L10" s="9"/>
      <c r="M10" s="10"/>
    </row>
    <row r="11" spans="1:13" s="11" customFormat="1" ht="32" customHeight="1">
      <c r="A11" s="6">
        <v>7</v>
      </c>
      <c r="B11" s="12">
        <v>42397</v>
      </c>
      <c r="C11" s="7" t="s">
        <v>73</v>
      </c>
      <c r="D11" s="6" t="s">
        <v>74</v>
      </c>
      <c r="E11" s="13"/>
      <c r="F11" s="13">
        <v>14</v>
      </c>
      <c r="G11" s="8"/>
      <c r="H11" s="9">
        <v>70</v>
      </c>
      <c r="I11" s="10"/>
      <c r="J11" s="9"/>
      <c r="K11" s="10"/>
      <c r="L11" s="9"/>
      <c r="M11" s="10"/>
    </row>
    <row r="12" spans="1:13" s="11" customFormat="1" ht="32" customHeight="1">
      <c r="A12" s="6">
        <v>8</v>
      </c>
      <c r="B12" s="12">
        <v>42400</v>
      </c>
      <c r="C12" s="7" t="s">
        <v>77</v>
      </c>
      <c r="D12" s="6" t="s">
        <v>38</v>
      </c>
      <c r="E12" s="13">
        <f>8340/6</f>
        <v>1390</v>
      </c>
      <c r="F12" s="13"/>
      <c r="G12" s="8">
        <f>E12*5</f>
        <v>6950</v>
      </c>
      <c r="H12" s="9"/>
      <c r="I12" s="10"/>
      <c r="J12" s="9"/>
      <c r="K12" s="10"/>
      <c r="L12" s="9"/>
      <c r="M12" s="10"/>
    </row>
    <row r="13" spans="1:13" s="11" customFormat="1" ht="32" customHeight="1">
      <c r="A13" s="6">
        <v>9</v>
      </c>
      <c r="B13" s="12" t="s">
        <v>78</v>
      </c>
      <c r="C13" s="7"/>
      <c r="D13" s="6"/>
      <c r="E13" s="13"/>
      <c r="F13" s="13"/>
      <c r="G13" s="8"/>
      <c r="H13" s="9"/>
      <c r="I13" s="10"/>
      <c r="J13" s="9"/>
      <c r="K13" s="10"/>
      <c r="L13" s="9"/>
      <c r="M13" s="10"/>
    </row>
    <row r="14" spans="1:13" s="11" customFormat="1" ht="32" customHeight="1">
      <c r="A14" s="6">
        <v>10</v>
      </c>
      <c r="B14" s="12" t="s">
        <v>79</v>
      </c>
      <c r="C14" s="7"/>
      <c r="D14" s="6" t="s">
        <v>80</v>
      </c>
      <c r="E14" s="13"/>
      <c r="F14" s="13"/>
      <c r="G14" s="8"/>
      <c r="H14" s="9"/>
      <c r="I14" s="10"/>
      <c r="J14" s="9"/>
      <c r="K14" s="10"/>
      <c r="L14" s="9"/>
      <c r="M14" s="10"/>
    </row>
  </sheetData>
  <mergeCells count="8">
    <mergeCell ref="A1:M1"/>
    <mergeCell ref="A3:A4"/>
    <mergeCell ref="B3:B4"/>
    <mergeCell ref="C3:C4"/>
    <mergeCell ref="D3:D4"/>
    <mergeCell ref="H3:M3"/>
    <mergeCell ref="E3:E4"/>
    <mergeCell ref="F3:F4"/>
  </mergeCells>
  <phoneticPr fontId="8" type="noConversion"/>
  <pageMargins left="0.31" right="0.31" top="0.39000000000000007" bottom="0.39000000000000007" header="0.31" footer="0.31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"/>
  <sheetViews>
    <sheetView zoomScale="170" zoomScaleNormal="170" zoomScalePageLayoutView="170" workbookViewId="0">
      <selection activeCell="J5" sqref="J5"/>
    </sheetView>
  </sheetViews>
  <sheetFormatPr baseColWidth="10" defaultColWidth="9.33203125" defaultRowHeight="13"/>
  <cols>
    <col min="1" max="1" width="4.6640625" style="38" customWidth="1"/>
    <col min="2" max="2" width="19" style="38" customWidth="1"/>
    <col min="3" max="3" width="9.1640625" style="38" customWidth="1"/>
    <col min="4" max="4" width="13.33203125" style="38" customWidth="1"/>
    <col min="5" max="5" width="10.5" style="38" customWidth="1"/>
    <col min="6" max="6" width="9.33203125" style="38"/>
    <col min="7" max="7" width="3.6640625" style="38" customWidth="1"/>
    <col min="8" max="8" width="7.1640625" style="38" customWidth="1"/>
    <col min="9" max="16384" width="9.33203125" style="38"/>
  </cols>
  <sheetData>
    <row r="1" spans="1:11">
      <c r="A1" s="37" t="s">
        <v>40</v>
      </c>
    </row>
    <row r="3" spans="1:11" ht="84">
      <c r="A3" s="39" t="s">
        <v>41</v>
      </c>
      <c r="B3" s="39" t="s">
        <v>42</v>
      </c>
      <c r="C3" s="39" t="s">
        <v>43</v>
      </c>
      <c r="D3" s="39" t="s">
        <v>44</v>
      </c>
      <c r="E3" s="39" t="s">
        <v>45</v>
      </c>
      <c r="F3" s="39" t="s">
        <v>46</v>
      </c>
      <c r="G3" s="39" t="s">
        <v>47</v>
      </c>
      <c r="H3" s="39" t="s">
        <v>48</v>
      </c>
      <c r="I3" s="39" t="s">
        <v>49</v>
      </c>
      <c r="J3" s="39" t="s">
        <v>50</v>
      </c>
      <c r="K3" s="39" t="s">
        <v>51</v>
      </c>
    </row>
    <row r="4" spans="1:11" ht="23" customHeight="1">
      <c r="A4" s="40">
        <v>1</v>
      </c>
      <c r="B4" s="40" t="s">
        <v>56</v>
      </c>
      <c r="C4" s="50">
        <v>42377</v>
      </c>
      <c r="D4" s="40" t="s">
        <v>57</v>
      </c>
      <c r="E4" s="41">
        <f>950*2</f>
        <v>1900</v>
      </c>
      <c r="F4" s="52">
        <f>C4</f>
        <v>42377</v>
      </c>
      <c r="G4" s="42">
        <v>4</v>
      </c>
      <c r="H4" s="47">
        <v>0.25</v>
      </c>
      <c r="I4" s="43"/>
      <c r="J4" s="43">
        <f>E4/G4</f>
        <v>475</v>
      </c>
      <c r="K4" s="43">
        <f>E4-J4</f>
        <v>1425</v>
      </c>
    </row>
    <row r="5" spans="1:11" ht="23" customHeight="1">
      <c r="A5" s="44">
        <v>2</v>
      </c>
      <c r="B5" s="44" t="s">
        <v>63</v>
      </c>
      <c r="C5" s="51">
        <v>42385</v>
      </c>
      <c r="D5" s="44" t="s">
        <v>64</v>
      </c>
      <c r="E5" s="45">
        <f>620*2</f>
        <v>1240</v>
      </c>
      <c r="F5" s="52">
        <f>C5</f>
        <v>42385</v>
      </c>
      <c r="G5" s="42">
        <v>8</v>
      </c>
      <c r="H5" s="47">
        <v>0.125</v>
      </c>
      <c r="I5" s="43"/>
      <c r="J5" s="43">
        <f>E5/G5</f>
        <v>155</v>
      </c>
      <c r="K5" s="43">
        <f>E5-J5</f>
        <v>1085</v>
      </c>
    </row>
    <row r="6" spans="1:11" ht="23" customHeight="1">
      <c r="A6" s="44">
        <v>3</v>
      </c>
      <c r="B6" s="44" t="s">
        <v>71</v>
      </c>
      <c r="C6" s="51">
        <v>42395</v>
      </c>
      <c r="D6" s="44" t="s">
        <v>72</v>
      </c>
      <c r="E6" s="45">
        <f>500*2</f>
        <v>1000</v>
      </c>
      <c r="F6" s="52">
        <f>C6</f>
        <v>42395</v>
      </c>
      <c r="G6" s="42">
        <v>4</v>
      </c>
      <c r="H6" s="47">
        <v>0.25</v>
      </c>
      <c r="I6" s="43"/>
      <c r="J6" s="43">
        <f>E6/G6</f>
        <v>250</v>
      </c>
      <c r="K6" s="43">
        <f>E6-J6</f>
        <v>750</v>
      </c>
    </row>
    <row r="7" spans="1:11" ht="23" customHeight="1">
      <c r="A7" s="44"/>
      <c r="B7" s="44"/>
      <c r="C7" s="51"/>
      <c r="D7" s="44"/>
      <c r="E7" s="45"/>
      <c r="F7" s="46"/>
      <c r="G7" s="42"/>
      <c r="H7" s="47"/>
      <c r="I7" s="43"/>
      <c r="J7" s="43"/>
      <c r="K7" s="43"/>
    </row>
    <row r="10" spans="1:11">
      <c r="E10" s="38">
        <f>744*2</f>
        <v>1488</v>
      </c>
      <c r="F10" s="38">
        <f>E10/1.2</f>
        <v>1240</v>
      </c>
    </row>
    <row r="12" spans="1:11">
      <c r="A12" s="37" t="s">
        <v>40</v>
      </c>
    </row>
    <row r="14" spans="1:11" ht="84">
      <c r="A14" s="39" t="s">
        <v>41</v>
      </c>
      <c r="B14" s="39" t="s">
        <v>42</v>
      </c>
      <c r="C14" s="39" t="s">
        <v>43</v>
      </c>
      <c r="D14" s="39" t="s">
        <v>44</v>
      </c>
      <c r="E14" s="39" t="s">
        <v>45</v>
      </c>
      <c r="F14" s="39" t="s">
        <v>46</v>
      </c>
      <c r="G14" s="39" t="s">
        <v>47</v>
      </c>
      <c r="H14" s="39" t="s">
        <v>48</v>
      </c>
      <c r="I14" s="39" t="s">
        <v>49</v>
      </c>
      <c r="J14" s="39" t="s">
        <v>50</v>
      </c>
      <c r="K14" s="39" t="s">
        <v>51</v>
      </c>
    </row>
    <row r="15" spans="1:11" ht="21" customHeight="1">
      <c r="A15" s="40">
        <v>1</v>
      </c>
      <c r="B15" s="40" t="s">
        <v>56</v>
      </c>
      <c r="C15" s="50">
        <v>42377</v>
      </c>
      <c r="D15" s="40" t="s">
        <v>57</v>
      </c>
      <c r="E15" s="41">
        <f>E4</f>
        <v>1900</v>
      </c>
      <c r="F15" s="52">
        <f>C15</f>
        <v>42377</v>
      </c>
      <c r="G15" s="42">
        <v>4</v>
      </c>
      <c r="H15" s="47">
        <v>0.25</v>
      </c>
      <c r="I15" s="43"/>
      <c r="J15" s="43">
        <f>E15/G15</f>
        <v>475</v>
      </c>
      <c r="K15" s="43">
        <f>E15-J15</f>
        <v>1425</v>
      </c>
    </row>
    <row r="16" spans="1:11" ht="21" customHeight="1">
      <c r="A16" s="44"/>
      <c r="B16" s="44"/>
      <c r="C16" s="51"/>
      <c r="D16" s="44"/>
      <c r="E16" s="45"/>
      <c r="F16" s="52"/>
      <c r="G16" s="42"/>
      <c r="H16" s="47"/>
      <c r="I16" s="43"/>
      <c r="J16" s="43"/>
      <c r="K16" s="43"/>
    </row>
    <row r="17" spans="1:11" ht="21" customHeight="1">
      <c r="A17" s="44"/>
      <c r="B17" s="44"/>
      <c r="C17" s="51"/>
      <c r="D17" s="44"/>
      <c r="E17" s="45"/>
      <c r="F17" s="52"/>
      <c r="G17" s="42"/>
      <c r="H17" s="47"/>
      <c r="I17" s="43"/>
      <c r="J17" s="43"/>
      <c r="K17" s="43"/>
    </row>
    <row r="18" spans="1:11" ht="21" customHeight="1">
      <c r="A18" s="44"/>
      <c r="B18" s="44"/>
      <c r="C18" s="51"/>
      <c r="D18" s="44"/>
      <c r="E18" s="45"/>
      <c r="F18" s="46"/>
      <c r="G18" s="42"/>
      <c r="H18" s="47"/>
      <c r="I18" s="43"/>
      <c r="J18" s="43"/>
      <c r="K18" s="43"/>
    </row>
  </sheetData>
  <pageMargins left="0.70866141732283472" right="0.70866141732283472" top="0.78740157480314965" bottom="0.78740157480314965" header="0.31496062992125984" footer="0.31496062992125984"/>
  <pageSetup paperSize="9" orientation="landscape" verticalDpi="0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AA1EF-EF57-9340-B81C-260EE01C78D8}">
  <dimension ref="A1"/>
  <sheetViews>
    <sheetView workbookViewId="0"/>
  </sheetViews>
  <sheetFormatPr baseColWidth="10" defaultRowHeight="1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Kassabuch_Lösung</vt:lpstr>
      <vt:lpstr>Wareneingangsbuch_Lösung</vt:lpstr>
      <vt:lpstr>Verteilungstabelle_Lösung</vt:lpstr>
      <vt:lpstr>Anlagenverzeichnis_Lösung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Fröhlich</dc:creator>
  <cp:lastModifiedBy>Microsoft Office User</cp:lastModifiedBy>
  <cp:lastPrinted>2015-12-14T15:25:24Z</cp:lastPrinted>
  <dcterms:created xsi:type="dcterms:W3CDTF">2012-01-28T17:29:28Z</dcterms:created>
  <dcterms:modified xsi:type="dcterms:W3CDTF">2023-02-22T07:36:11Z</dcterms:modified>
</cp:coreProperties>
</file>