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Google Drive/3FGA RWCO 2022/"/>
    </mc:Choice>
  </mc:AlternateContent>
  <xr:revisionPtr revIDLastSave="0" documentId="13_ncr:1_{A5F44F7B-2525-354B-80B2-836D10990D13}" xr6:coauthVersionLast="47" xr6:coauthVersionMax="47" xr10:uidLastSave="{00000000-0000-0000-0000-000000000000}"/>
  <bookViews>
    <workbookView xWindow="5920" yWindow="760" windowWidth="25240" windowHeight="13860" activeTab="6" xr2:uid="{1784D784-5340-724A-AFF2-F34B99F8E4CA}"/>
  </bookViews>
  <sheets>
    <sheet name="Ü 2.1" sheetId="1" r:id="rId1"/>
    <sheet name="Ü 2.2" sheetId="2" r:id="rId2"/>
    <sheet name="Ü 2.5" sheetId="3" r:id="rId3"/>
    <sheet name="Ü 2.6" sheetId="4" r:id="rId4"/>
    <sheet name="Ü 2.3" sheetId="5" r:id="rId5"/>
    <sheet name="Ü 2.4" sheetId="6" r:id="rId6"/>
    <sheet name="Ü 2.7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7" l="1"/>
  <c r="C6" i="7"/>
  <c r="C10" i="7"/>
  <c r="C14" i="7"/>
  <c r="C13" i="7"/>
  <c r="C9" i="7"/>
  <c r="H6" i="6"/>
  <c r="C6" i="6"/>
  <c r="C10" i="6"/>
  <c r="H10" i="6"/>
  <c r="H13" i="6"/>
  <c r="H12" i="6" s="1"/>
  <c r="H9" i="6"/>
  <c r="C13" i="6"/>
  <c r="C12" i="6" s="1"/>
  <c r="C9" i="6"/>
  <c r="C8" i="5"/>
  <c r="C10" i="5"/>
  <c r="C11" i="5"/>
  <c r="C12" i="5"/>
  <c r="C14" i="5"/>
  <c r="C13" i="5"/>
  <c r="C9" i="5"/>
  <c r="J13" i="4"/>
  <c r="J9" i="4"/>
  <c r="J5" i="4"/>
  <c r="J6" i="4" s="1"/>
  <c r="G13" i="4"/>
  <c r="G9" i="4"/>
  <c r="G5" i="4"/>
  <c r="G6" i="4" s="1"/>
  <c r="D13" i="4"/>
  <c r="D9" i="4"/>
  <c r="D5" i="4"/>
  <c r="D6" i="4" s="1"/>
  <c r="G4" i="3"/>
  <c r="D4" i="3"/>
  <c r="G13" i="3"/>
  <c r="D13" i="3"/>
  <c r="G9" i="3"/>
  <c r="D9" i="3"/>
  <c r="G5" i="3"/>
  <c r="G6" i="3" s="1"/>
  <c r="D5" i="3"/>
  <c r="D6" i="3" s="1"/>
  <c r="F13" i="2"/>
  <c r="F9" i="2"/>
  <c r="F5" i="2"/>
  <c r="F6" i="2" s="1"/>
  <c r="F7" i="2" s="1"/>
  <c r="C13" i="2"/>
  <c r="C9" i="2"/>
  <c r="C5" i="2"/>
  <c r="C6" i="2" s="1"/>
  <c r="C13" i="1"/>
  <c r="C9" i="1"/>
  <c r="C12" i="7" l="1"/>
  <c r="C8" i="7" s="1"/>
  <c r="C7" i="7" s="1"/>
  <c r="H8" i="6"/>
  <c r="H7" i="6" s="1"/>
  <c r="C8" i="6"/>
  <c r="C7" i="6" s="1"/>
  <c r="J7" i="4"/>
  <c r="J8" i="4"/>
  <c r="J10" i="4" s="1"/>
  <c r="G7" i="4"/>
  <c r="G8" i="4" s="1"/>
  <c r="G10" i="4" s="1"/>
  <c r="D7" i="4"/>
  <c r="D8" i="4" s="1"/>
  <c r="D10" i="4" s="1"/>
  <c r="D7" i="3"/>
  <c r="D8" i="3" s="1"/>
  <c r="D10" i="3" s="1"/>
  <c r="G7" i="3"/>
  <c r="G8" i="3" s="1"/>
  <c r="G10" i="3" s="1"/>
  <c r="F8" i="2"/>
  <c r="F10" i="2" s="1"/>
  <c r="C7" i="2"/>
  <c r="C8" i="2" s="1"/>
  <c r="C10" i="2" s="1"/>
  <c r="C5" i="1"/>
  <c r="C11" i="7" l="1"/>
  <c r="H11" i="6"/>
  <c r="C11" i="6"/>
  <c r="J11" i="4"/>
  <c r="J12" i="4" s="1"/>
  <c r="J14" i="4" s="1"/>
  <c r="G11" i="4"/>
  <c r="G12" i="4" s="1"/>
  <c r="G14" i="4" s="1"/>
  <c r="D11" i="4"/>
  <c r="D12" i="4"/>
  <c r="D14" i="4" s="1"/>
  <c r="D11" i="3"/>
  <c r="D12" i="3"/>
  <c r="D14" i="3" s="1"/>
  <c r="D16" i="3" s="1"/>
  <c r="G11" i="3"/>
  <c r="G12" i="3"/>
  <c r="G14" i="3" s="1"/>
  <c r="G16" i="3" s="1"/>
  <c r="F11" i="2"/>
  <c r="F12" i="2" s="1"/>
  <c r="F14" i="2" s="1"/>
  <c r="F16" i="2" s="1"/>
  <c r="C11" i="2"/>
  <c r="C12" i="2" s="1"/>
  <c r="C14" i="2" s="1"/>
  <c r="C16" i="2" s="1"/>
  <c r="C6" i="1"/>
  <c r="C7" i="1" l="1"/>
  <c r="C8" i="1"/>
  <c r="C10" i="1" s="1"/>
  <c r="C11" i="1" s="1"/>
  <c r="C12" i="1" s="1"/>
  <c r="C14" i="1" s="1"/>
  <c r="C16" i="1" s="1"/>
  <c r="C6" i="5"/>
  <c r="C7" i="5"/>
</calcChain>
</file>

<file path=xl/sharedStrings.xml><?xml version="1.0" encoding="utf-8"?>
<sst xmlns="http://schemas.openxmlformats.org/spreadsheetml/2006/main" count="128" uniqueCount="27">
  <si>
    <t>Gesamt</t>
  </si>
  <si>
    <t>Rechnungpreis</t>
  </si>
  <si>
    <t>Rabattierter Preis</t>
  </si>
  <si>
    <t>Fakturenspresen</t>
  </si>
  <si>
    <t>kassapreis</t>
  </si>
  <si>
    <t>Skonto</t>
  </si>
  <si>
    <t>Zielpreis</t>
  </si>
  <si>
    <t>eig Bezugskosten</t>
  </si>
  <si>
    <t xml:space="preserve">Menge </t>
  </si>
  <si>
    <t>Rabatt I</t>
  </si>
  <si>
    <t>Rabatt II</t>
  </si>
  <si>
    <t>Ü2.1</t>
  </si>
  <si>
    <t>Ü2.2</t>
  </si>
  <si>
    <t>Ü 2.5</t>
  </si>
  <si>
    <t xml:space="preserve">Bezugskostenrechnung </t>
  </si>
  <si>
    <t>Ü 2.6</t>
  </si>
  <si>
    <t>Bezugskostenrechnung</t>
  </si>
  <si>
    <t>progressiv</t>
  </si>
  <si>
    <t>Ü2.3</t>
  </si>
  <si>
    <t>retrograd</t>
  </si>
  <si>
    <t>Einstandspreis</t>
  </si>
  <si>
    <t>=Einstandspreis - Bezugskosten</t>
  </si>
  <si>
    <t>= Zielpreis / 97*100</t>
  </si>
  <si>
    <t>= Rabattierter Preis / 90*100</t>
  </si>
  <si>
    <t>Ü2.4</t>
  </si>
  <si>
    <t>= Zielpreis / 98*100</t>
  </si>
  <si>
    <t>Ü2.7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</si>
</sst>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.00\ _€_-;\-* #,##0.00\ _€_-;_-* &quot;-&quot;??\ _€_-;_-@_-"/>
    <numFmt numFmtId="166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9" fontId="0" fillId="0" borderId="0" xfId="0" applyNumberFormat="1"/>
    <xf numFmtId="43" fontId="4" fillId="2" borderId="0" xfId="1" applyFont="1" applyFill="1"/>
    <xf numFmtId="43" fontId="5" fillId="2" borderId="0" xfId="1" applyFont="1" applyFill="1"/>
    <xf numFmtId="43" fontId="0" fillId="0" borderId="0" xfId="0" applyNumberFormat="1"/>
    <xf numFmtId="0" fontId="0" fillId="3" borderId="0" xfId="0" applyFill="1"/>
    <xf numFmtId="9" fontId="0" fillId="3" borderId="0" xfId="0" applyNumberFormat="1" applyFill="1"/>
    <xf numFmtId="43" fontId="3" fillId="3" borderId="0" xfId="1" applyFont="1" applyFill="1"/>
    <xf numFmtId="166" fontId="0" fillId="3" borderId="0" xfId="0" applyNumberFormat="1" applyFill="1"/>
    <xf numFmtId="165" fontId="0" fillId="0" borderId="0" xfId="0" applyNumberFormat="1"/>
    <xf numFmtId="43" fontId="0" fillId="3" borderId="0" xfId="0" applyNumberFormat="1" applyFill="1"/>
    <xf numFmtId="0" fontId="6" fillId="4" borderId="0" xfId="0" applyFont="1" applyFill="1"/>
    <xf numFmtId="43" fontId="5" fillId="3" borderId="0" xfId="1" applyFont="1" applyFill="1"/>
    <xf numFmtId="0" fontId="0" fillId="0" borderId="0" xfId="0" quotePrefix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</xdr:row>
      <xdr:rowOff>101600</xdr:rowOff>
    </xdr:from>
    <xdr:to>
      <xdr:col>1</xdr:col>
      <xdr:colOff>139700</xdr:colOff>
      <xdr:row>13</xdr:row>
      <xdr:rowOff>152400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FAE47876-1B86-A126-C9C0-20567EC64B19}"/>
            </a:ext>
          </a:extLst>
        </xdr:cNvPr>
        <xdr:cNvCxnSpPr/>
      </xdr:nvCxnSpPr>
      <xdr:spPr>
        <a:xfrm>
          <a:off x="2082800" y="711200"/>
          <a:ext cx="0" cy="2082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13</xdr:row>
      <xdr:rowOff>50800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867E7B55-9F9E-1C42-BE27-6FDE1CA475EC}"/>
            </a:ext>
          </a:extLst>
        </xdr:cNvPr>
        <xdr:cNvCxnSpPr/>
      </xdr:nvCxnSpPr>
      <xdr:spPr>
        <a:xfrm>
          <a:off x="0" y="609600"/>
          <a:ext cx="0" cy="2082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279400</xdr:colOff>
      <xdr:row>3</xdr:row>
      <xdr:rowOff>63500</xdr:rowOff>
    </xdr:from>
    <xdr:to>
      <xdr:col>1</xdr:col>
      <xdr:colOff>279400</xdr:colOff>
      <xdr:row>13</xdr:row>
      <xdr:rowOff>114300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1E00FD31-57C5-BB41-A15D-2EF194DD7B30}"/>
            </a:ext>
          </a:extLst>
        </xdr:cNvPr>
        <xdr:cNvCxnSpPr/>
      </xdr:nvCxnSpPr>
      <xdr:spPr>
        <a:xfrm>
          <a:off x="2451100" y="673100"/>
          <a:ext cx="0" cy="2082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3</xdr:row>
      <xdr:rowOff>88900</xdr:rowOff>
    </xdr:from>
    <xdr:to>
      <xdr:col>2</xdr:col>
      <xdr:colOff>203200</xdr:colOff>
      <xdr:row>13</xdr:row>
      <xdr:rowOff>139700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50D6DA8-5512-8B47-AD4C-3853D30B42E2}"/>
            </a:ext>
          </a:extLst>
        </xdr:cNvPr>
        <xdr:cNvCxnSpPr/>
      </xdr:nvCxnSpPr>
      <xdr:spPr>
        <a:xfrm>
          <a:off x="2387600" y="698500"/>
          <a:ext cx="0" cy="2082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</xdr:row>
      <xdr:rowOff>76200</xdr:rowOff>
    </xdr:from>
    <xdr:to>
      <xdr:col>2</xdr:col>
      <xdr:colOff>342900</xdr:colOff>
      <xdr:row>13</xdr:row>
      <xdr:rowOff>127000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242C310C-2562-C944-9F28-0D4BBB5C52D3}"/>
            </a:ext>
          </a:extLst>
        </xdr:cNvPr>
        <xdr:cNvCxnSpPr/>
      </xdr:nvCxnSpPr>
      <xdr:spPr>
        <a:xfrm>
          <a:off x="2616200" y="685800"/>
          <a:ext cx="0" cy="2082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38100</xdr:rowOff>
    </xdr:from>
    <xdr:to>
      <xdr:col>1</xdr:col>
      <xdr:colOff>292100</xdr:colOff>
      <xdr:row>13</xdr:row>
      <xdr:rowOff>152400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14726E5A-C291-AF55-2831-73712050BA8D}"/>
            </a:ext>
          </a:extLst>
        </xdr:cNvPr>
        <xdr:cNvCxnSpPr/>
      </xdr:nvCxnSpPr>
      <xdr:spPr>
        <a:xfrm flipV="1">
          <a:off x="2044700" y="1054100"/>
          <a:ext cx="25400" cy="1739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63500</xdr:rowOff>
    </xdr:from>
    <xdr:to>
      <xdr:col>1</xdr:col>
      <xdr:colOff>215900</xdr:colOff>
      <xdr:row>13</xdr:row>
      <xdr:rowOff>177800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396AA00D-8AA7-B44E-982B-CB5C090B3F80}"/>
            </a:ext>
          </a:extLst>
        </xdr:cNvPr>
        <xdr:cNvCxnSpPr/>
      </xdr:nvCxnSpPr>
      <xdr:spPr>
        <a:xfrm flipV="1">
          <a:off x="2362200" y="1079500"/>
          <a:ext cx="25400" cy="1739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5</xdr:row>
      <xdr:rowOff>76200</xdr:rowOff>
    </xdr:from>
    <xdr:to>
      <xdr:col>1</xdr:col>
      <xdr:colOff>241300</xdr:colOff>
      <xdr:row>13</xdr:row>
      <xdr:rowOff>190500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58E92AFE-3E41-5949-B085-988FFCB8ACB1}"/>
            </a:ext>
          </a:extLst>
        </xdr:cNvPr>
        <xdr:cNvCxnSpPr/>
      </xdr:nvCxnSpPr>
      <xdr:spPr>
        <a:xfrm flipV="1">
          <a:off x="2413000" y="1092200"/>
          <a:ext cx="25400" cy="1739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A826-0D99-844D-8262-C63B78E0E79E}">
  <dimension ref="A1:C16"/>
  <sheetViews>
    <sheetView workbookViewId="0">
      <selection activeCell="E10" sqref="E10"/>
    </sheetView>
  </sheetViews>
  <sheetFormatPr baseColWidth="10" defaultRowHeight="16" x14ac:dyDescent="0.2"/>
  <cols>
    <col min="1" max="1" width="25.5" customWidth="1"/>
  </cols>
  <sheetData>
    <row r="1" spans="1:3" x14ac:dyDescent="0.2">
      <c r="A1" s="1" t="s">
        <v>16</v>
      </c>
      <c r="B1" s="6" t="s">
        <v>17</v>
      </c>
    </row>
    <row r="2" spans="1:3" x14ac:dyDescent="0.2">
      <c r="A2" s="1"/>
    </row>
    <row r="3" spans="1:3" x14ac:dyDescent="0.2">
      <c r="A3" s="1" t="s">
        <v>11</v>
      </c>
      <c r="C3" t="s">
        <v>0</v>
      </c>
    </row>
    <row r="4" spans="1:3" x14ac:dyDescent="0.2">
      <c r="A4" s="6" t="s">
        <v>1</v>
      </c>
      <c r="C4" s="8">
        <v>3000</v>
      </c>
    </row>
    <row r="5" spans="1:3" x14ac:dyDescent="0.2">
      <c r="A5" t="s">
        <v>9</v>
      </c>
      <c r="B5" s="7">
        <v>0.08</v>
      </c>
      <c r="C5" s="3">
        <f>C4*B5</f>
        <v>240</v>
      </c>
    </row>
    <row r="6" spans="1:3" x14ac:dyDescent="0.2">
      <c r="A6" t="s">
        <v>1</v>
      </c>
      <c r="B6" s="2"/>
      <c r="C6" s="3">
        <f>C4-C5</f>
        <v>2760</v>
      </c>
    </row>
    <row r="7" spans="1:3" x14ac:dyDescent="0.2">
      <c r="A7" t="s">
        <v>10</v>
      </c>
      <c r="B7" s="2">
        <v>0</v>
      </c>
      <c r="C7" s="3">
        <f>C6*B7</f>
        <v>0</v>
      </c>
    </row>
    <row r="8" spans="1:3" x14ac:dyDescent="0.2">
      <c r="A8" t="s">
        <v>2</v>
      </c>
      <c r="C8" s="4">
        <f>C6-C7</f>
        <v>2760</v>
      </c>
    </row>
    <row r="9" spans="1:3" x14ac:dyDescent="0.2">
      <c r="A9" t="s">
        <v>3</v>
      </c>
      <c r="B9" s="6">
        <v>180</v>
      </c>
      <c r="C9" s="3">
        <f>B9</f>
        <v>180</v>
      </c>
    </row>
    <row r="10" spans="1:3" x14ac:dyDescent="0.2">
      <c r="A10" t="s">
        <v>4</v>
      </c>
      <c r="C10" s="4">
        <f>C8+C9</f>
        <v>2940</v>
      </c>
    </row>
    <row r="11" spans="1:3" x14ac:dyDescent="0.2">
      <c r="A11" t="s">
        <v>5</v>
      </c>
      <c r="B11" s="7">
        <v>0.03</v>
      </c>
      <c r="C11" s="3">
        <f>C10*B11</f>
        <v>88.2</v>
      </c>
    </row>
    <row r="12" spans="1:3" x14ac:dyDescent="0.2">
      <c r="A12" t="s">
        <v>6</v>
      </c>
      <c r="C12" s="4">
        <f>C10-C11</f>
        <v>2851.8</v>
      </c>
    </row>
    <row r="13" spans="1:3" x14ac:dyDescent="0.2">
      <c r="A13" t="s">
        <v>7</v>
      </c>
      <c r="B13" s="6">
        <v>126</v>
      </c>
      <c r="C13" s="3">
        <f>B13</f>
        <v>126</v>
      </c>
    </row>
    <row r="14" spans="1:3" x14ac:dyDescent="0.2">
      <c r="A14" t="s">
        <v>20</v>
      </c>
      <c r="C14" s="4">
        <f>C12+C13</f>
        <v>2977.8</v>
      </c>
    </row>
    <row r="16" spans="1:3" x14ac:dyDescent="0.2">
      <c r="A16" t="s">
        <v>8</v>
      </c>
      <c r="B16">
        <v>1477.5</v>
      </c>
      <c r="C16" s="5">
        <f>C14/B16</f>
        <v>2.0154314720812185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836B-7BA3-FE49-8DE4-642F59D12BBB}">
  <dimension ref="A1:F16"/>
  <sheetViews>
    <sheetView workbookViewId="0">
      <selection activeCell="A4" sqref="A4"/>
    </sheetView>
  </sheetViews>
  <sheetFormatPr baseColWidth="10" defaultRowHeight="16" x14ac:dyDescent="0.2"/>
  <cols>
    <col min="1" max="1" width="28.5" customWidth="1"/>
  </cols>
  <sheetData>
    <row r="1" spans="1:6" x14ac:dyDescent="0.2">
      <c r="A1" s="1" t="s">
        <v>14</v>
      </c>
      <c r="B1" s="6" t="s">
        <v>17</v>
      </c>
    </row>
    <row r="2" spans="1:6" x14ac:dyDescent="0.2">
      <c r="A2" s="1"/>
    </row>
    <row r="3" spans="1:6" x14ac:dyDescent="0.2">
      <c r="A3" s="1" t="s">
        <v>12</v>
      </c>
      <c r="C3" t="s">
        <v>0</v>
      </c>
      <c r="F3" t="s">
        <v>0</v>
      </c>
    </row>
    <row r="4" spans="1:6" x14ac:dyDescent="0.2">
      <c r="A4" s="6" t="s">
        <v>1</v>
      </c>
      <c r="C4" s="8">
        <v>42000</v>
      </c>
      <c r="F4" s="8">
        <v>39000</v>
      </c>
    </row>
    <row r="5" spans="1:6" x14ac:dyDescent="0.2">
      <c r="A5" t="s">
        <v>9</v>
      </c>
      <c r="B5" s="7">
        <v>0.35</v>
      </c>
      <c r="C5" s="3">
        <f>C4*B5</f>
        <v>14699.999999999998</v>
      </c>
      <c r="E5" s="7">
        <v>0.35</v>
      </c>
      <c r="F5" s="3">
        <f>F4*E5</f>
        <v>13650</v>
      </c>
    </row>
    <row r="6" spans="1:6" x14ac:dyDescent="0.2">
      <c r="A6" t="s">
        <v>1</v>
      </c>
      <c r="B6" s="2"/>
      <c r="C6" s="3">
        <f>C4-C5</f>
        <v>27300</v>
      </c>
      <c r="E6" s="2"/>
      <c r="F6" s="3">
        <f>F4-F5</f>
        <v>25350</v>
      </c>
    </row>
    <row r="7" spans="1:6" x14ac:dyDescent="0.2">
      <c r="A7" t="s">
        <v>10</v>
      </c>
      <c r="B7" s="7">
        <v>0.05</v>
      </c>
      <c r="C7" s="3">
        <f>C6*B7</f>
        <v>1365</v>
      </c>
      <c r="E7" s="7">
        <v>0</v>
      </c>
      <c r="F7" s="3">
        <f>F6*E7</f>
        <v>0</v>
      </c>
    </row>
    <row r="8" spans="1:6" x14ac:dyDescent="0.2">
      <c r="A8" t="s">
        <v>2</v>
      </c>
      <c r="C8" s="4">
        <f>C6-C7</f>
        <v>25935</v>
      </c>
      <c r="F8" s="4">
        <f>F6-F7</f>
        <v>25350</v>
      </c>
    </row>
    <row r="9" spans="1:6" x14ac:dyDescent="0.2">
      <c r="A9" t="s">
        <v>3</v>
      </c>
      <c r="B9" s="6">
        <v>165</v>
      </c>
      <c r="C9" s="3">
        <f>B9</f>
        <v>165</v>
      </c>
      <c r="E9" s="6">
        <v>250</v>
      </c>
      <c r="F9" s="3">
        <f>E9</f>
        <v>250</v>
      </c>
    </row>
    <row r="10" spans="1:6" x14ac:dyDescent="0.2">
      <c r="A10" t="s">
        <v>4</v>
      </c>
      <c r="C10" s="4">
        <f>C8+C9</f>
        <v>26100</v>
      </c>
      <c r="F10" s="4">
        <f>F8+F9</f>
        <v>25600</v>
      </c>
    </row>
    <row r="11" spans="1:6" x14ac:dyDescent="0.2">
      <c r="A11" t="s">
        <v>5</v>
      </c>
      <c r="B11" s="9">
        <v>0.03</v>
      </c>
      <c r="C11" s="3">
        <f>C10*B11</f>
        <v>783</v>
      </c>
      <c r="E11" s="9">
        <v>2.5000000000000001E-2</v>
      </c>
      <c r="F11" s="3">
        <f>F10*E11</f>
        <v>640</v>
      </c>
    </row>
    <row r="12" spans="1:6" x14ac:dyDescent="0.2">
      <c r="A12" t="s">
        <v>6</v>
      </c>
      <c r="C12" s="4">
        <f>C10-C11</f>
        <v>25317</v>
      </c>
      <c r="F12" s="4">
        <f>F10-F11</f>
        <v>24960</v>
      </c>
    </row>
    <row r="13" spans="1:6" x14ac:dyDescent="0.2">
      <c r="A13" t="s">
        <v>7</v>
      </c>
      <c r="B13" s="6">
        <v>63</v>
      </c>
      <c r="C13" s="3">
        <f>B13</f>
        <v>63</v>
      </c>
      <c r="E13" s="6">
        <v>1800</v>
      </c>
      <c r="F13" s="3">
        <f>E13</f>
        <v>1800</v>
      </c>
    </row>
    <row r="14" spans="1:6" x14ac:dyDescent="0.2">
      <c r="A14" t="s">
        <v>20</v>
      </c>
      <c r="C14" s="4">
        <f>C12+C13</f>
        <v>25380</v>
      </c>
      <c r="F14" s="4">
        <f>F12+F13</f>
        <v>26760</v>
      </c>
    </row>
    <row r="16" spans="1:6" x14ac:dyDescent="0.2">
      <c r="A16" t="s">
        <v>8</v>
      </c>
      <c r="B16">
        <v>60</v>
      </c>
      <c r="C16" s="5">
        <f>C14/B16</f>
        <v>423</v>
      </c>
      <c r="E16">
        <v>60</v>
      </c>
      <c r="F16" s="5">
        <f>F14/E16</f>
        <v>446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58C3F-F5E0-614C-A45E-74C715C34B6F}">
  <dimension ref="A1:G16"/>
  <sheetViews>
    <sheetView workbookViewId="0">
      <selection activeCell="E21" sqref="E21"/>
    </sheetView>
  </sheetViews>
  <sheetFormatPr baseColWidth="10" defaultRowHeight="16" x14ac:dyDescent="0.2"/>
  <cols>
    <col min="1" max="1" width="17.83203125" customWidth="1"/>
  </cols>
  <sheetData>
    <row r="1" spans="1:7" x14ac:dyDescent="0.2">
      <c r="A1" s="1" t="s">
        <v>16</v>
      </c>
      <c r="C1" s="12" t="s">
        <v>17</v>
      </c>
    </row>
    <row r="2" spans="1:7" x14ac:dyDescent="0.2">
      <c r="A2" s="1"/>
    </row>
    <row r="3" spans="1:7" x14ac:dyDescent="0.2">
      <c r="A3" s="1" t="s">
        <v>13</v>
      </c>
      <c r="D3" t="s">
        <v>0</v>
      </c>
      <c r="G3" t="s">
        <v>0</v>
      </c>
    </row>
    <row r="4" spans="1:7" x14ac:dyDescent="0.2">
      <c r="A4" s="6" t="s">
        <v>1</v>
      </c>
      <c r="B4">
        <v>15</v>
      </c>
      <c r="C4">
        <v>205</v>
      </c>
      <c r="D4" s="8">
        <f>B4*C4</f>
        <v>3075</v>
      </c>
      <c r="E4" s="10">
        <v>13</v>
      </c>
      <c r="F4">
        <v>150</v>
      </c>
      <c r="G4" s="8">
        <f>E4*F4</f>
        <v>1950</v>
      </c>
    </row>
    <row r="5" spans="1:7" x14ac:dyDescent="0.2">
      <c r="A5" t="s">
        <v>9</v>
      </c>
      <c r="C5" s="7">
        <v>0.12</v>
      </c>
      <c r="D5" s="3">
        <f>D4*C5</f>
        <v>369</v>
      </c>
      <c r="F5" s="7">
        <v>0.12</v>
      </c>
      <c r="G5" s="3">
        <f>G4*F5</f>
        <v>234</v>
      </c>
    </row>
    <row r="6" spans="1:7" x14ac:dyDescent="0.2">
      <c r="A6" t="s">
        <v>1</v>
      </c>
      <c r="C6" s="2"/>
      <c r="D6" s="3">
        <f>D4-D5</f>
        <v>2706</v>
      </c>
      <c r="F6" s="2"/>
      <c r="G6" s="3">
        <f>G4-G5</f>
        <v>1716</v>
      </c>
    </row>
    <row r="7" spans="1:7" x14ac:dyDescent="0.2">
      <c r="A7" t="s">
        <v>10</v>
      </c>
      <c r="C7" s="2">
        <v>0</v>
      </c>
      <c r="D7" s="3">
        <f>D6*C7</f>
        <v>0</v>
      </c>
      <c r="F7" s="2">
        <v>0</v>
      </c>
      <c r="G7" s="3">
        <f>G6*F7</f>
        <v>0</v>
      </c>
    </row>
    <row r="8" spans="1:7" x14ac:dyDescent="0.2">
      <c r="A8" t="s">
        <v>2</v>
      </c>
      <c r="D8" s="4">
        <f>D6-D7</f>
        <v>2706</v>
      </c>
      <c r="G8" s="4">
        <f>G6-G7</f>
        <v>1716</v>
      </c>
    </row>
    <row r="9" spans="1:7" x14ac:dyDescent="0.2">
      <c r="A9" t="s">
        <v>3</v>
      </c>
      <c r="C9" s="6">
        <v>0</v>
      </c>
      <c r="D9" s="3">
        <f>C9</f>
        <v>0</v>
      </c>
      <c r="F9" s="6">
        <v>0</v>
      </c>
      <c r="G9" s="3">
        <f>F9</f>
        <v>0</v>
      </c>
    </row>
    <row r="10" spans="1:7" x14ac:dyDescent="0.2">
      <c r="A10" t="s">
        <v>4</v>
      </c>
      <c r="D10" s="4">
        <f>D8+D9</f>
        <v>2706</v>
      </c>
      <c r="G10" s="4">
        <f>G8+G9</f>
        <v>1716</v>
      </c>
    </row>
    <row r="11" spans="1:7" x14ac:dyDescent="0.2">
      <c r="A11" t="s">
        <v>5</v>
      </c>
      <c r="C11" s="7">
        <v>0.02</v>
      </c>
      <c r="D11" s="3">
        <f>D10*C11</f>
        <v>54.120000000000005</v>
      </c>
      <c r="F11" s="7">
        <v>0.02</v>
      </c>
      <c r="G11" s="3">
        <f>G10*F11</f>
        <v>34.32</v>
      </c>
    </row>
    <row r="12" spans="1:7" x14ac:dyDescent="0.2">
      <c r="A12" t="s">
        <v>6</v>
      </c>
      <c r="D12" s="4">
        <f>D10-D11</f>
        <v>2651.88</v>
      </c>
      <c r="G12" s="4">
        <f>G10-G11</f>
        <v>1681.68</v>
      </c>
    </row>
    <row r="13" spans="1:7" x14ac:dyDescent="0.2">
      <c r="A13" t="s">
        <v>7</v>
      </c>
      <c r="C13" s="6">
        <v>0</v>
      </c>
      <c r="D13" s="3">
        <f>C13</f>
        <v>0</v>
      </c>
      <c r="F13" s="6">
        <v>0</v>
      </c>
      <c r="G13" s="3">
        <f>F13</f>
        <v>0</v>
      </c>
    </row>
    <row r="14" spans="1:7" x14ac:dyDescent="0.2">
      <c r="A14" t="s">
        <v>20</v>
      </c>
      <c r="D14" s="4">
        <f>D12+D13</f>
        <v>2651.88</v>
      </c>
      <c r="G14" s="4">
        <f>G12+G13</f>
        <v>1681.68</v>
      </c>
    </row>
    <row r="16" spans="1:7" x14ac:dyDescent="0.2">
      <c r="A16" t="s">
        <v>8</v>
      </c>
      <c r="C16">
        <v>205</v>
      </c>
      <c r="D16" s="11">
        <f>D14/C16</f>
        <v>12.936</v>
      </c>
      <c r="F16">
        <v>150</v>
      </c>
      <c r="G16" s="11">
        <f>G14/F16</f>
        <v>11.2112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D031-7946-BD48-ABCA-C709016A9157}">
  <dimension ref="A1:J14"/>
  <sheetViews>
    <sheetView workbookViewId="0">
      <selection activeCell="D19" sqref="D19"/>
    </sheetView>
  </sheetViews>
  <sheetFormatPr baseColWidth="10" defaultRowHeight="16" x14ac:dyDescent="0.2"/>
  <cols>
    <col min="1" max="1" width="19" customWidth="1"/>
  </cols>
  <sheetData>
    <row r="1" spans="1:10" x14ac:dyDescent="0.2">
      <c r="A1" s="1" t="s">
        <v>14</v>
      </c>
      <c r="C1" s="12" t="s">
        <v>17</v>
      </c>
    </row>
    <row r="2" spans="1:10" x14ac:dyDescent="0.2">
      <c r="A2" s="1"/>
    </row>
    <row r="3" spans="1:10" x14ac:dyDescent="0.2">
      <c r="A3" s="1" t="s">
        <v>15</v>
      </c>
      <c r="D3" t="s">
        <v>0</v>
      </c>
      <c r="G3" t="s">
        <v>0</v>
      </c>
      <c r="J3" t="s">
        <v>0</v>
      </c>
    </row>
    <row r="4" spans="1:10" x14ac:dyDescent="0.2">
      <c r="A4" s="6" t="s">
        <v>1</v>
      </c>
      <c r="D4" s="8">
        <v>186</v>
      </c>
      <c r="G4" s="8">
        <v>189</v>
      </c>
      <c r="J4" s="8">
        <v>204</v>
      </c>
    </row>
    <row r="5" spans="1:10" x14ac:dyDescent="0.2">
      <c r="A5" t="s">
        <v>9</v>
      </c>
      <c r="C5" s="7">
        <v>0</v>
      </c>
      <c r="D5" s="3">
        <f>D4*C5</f>
        <v>0</v>
      </c>
      <c r="F5" s="7">
        <v>0</v>
      </c>
      <c r="G5" s="3">
        <f>G4*F5</f>
        <v>0</v>
      </c>
      <c r="I5" s="7">
        <v>0.05</v>
      </c>
      <c r="J5" s="3">
        <f>J4*I5</f>
        <v>10.200000000000001</v>
      </c>
    </row>
    <row r="6" spans="1:10" x14ac:dyDescent="0.2">
      <c r="A6" t="s">
        <v>1</v>
      </c>
      <c r="C6" s="2"/>
      <c r="D6" s="3">
        <f>D4-D5</f>
        <v>186</v>
      </c>
      <c r="F6" s="2"/>
      <c r="G6" s="3">
        <f>G4-G5</f>
        <v>189</v>
      </c>
      <c r="I6" s="2"/>
      <c r="J6" s="3">
        <f>J4-J5</f>
        <v>193.8</v>
      </c>
    </row>
    <row r="7" spans="1:10" x14ac:dyDescent="0.2">
      <c r="A7" t="s">
        <v>10</v>
      </c>
      <c r="C7" s="2">
        <v>0</v>
      </c>
      <c r="D7" s="3">
        <f>D6*C7</f>
        <v>0</v>
      </c>
      <c r="F7" s="2">
        <v>0</v>
      </c>
      <c r="G7" s="3">
        <f>G6*F7</f>
        <v>0</v>
      </c>
      <c r="I7" s="2">
        <v>0</v>
      </c>
      <c r="J7" s="3">
        <f>J6*I7</f>
        <v>0</v>
      </c>
    </row>
    <row r="8" spans="1:10" x14ac:dyDescent="0.2">
      <c r="A8" t="s">
        <v>2</v>
      </c>
      <c r="D8" s="4">
        <f>D6-D7</f>
        <v>186</v>
      </c>
      <c r="G8" s="4">
        <f>G6-G7</f>
        <v>189</v>
      </c>
      <c r="J8" s="4">
        <f>J6-J7</f>
        <v>193.8</v>
      </c>
    </row>
    <row r="9" spans="1:10" x14ac:dyDescent="0.2">
      <c r="A9" t="s">
        <v>3</v>
      </c>
      <c r="C9" s="6">
        <v>0</v>
      </c>
      <c r="D9" s="3">
        <f>C9</f>
        <v>0</v>
      </c>
      <c r="F9" s="6">
        <v>8.9</v>
      </c>
      <c r="G9" s="3">
        <f>F9</f>
        <v>8.9</v>
      </c>
      <c r="I9" s="6">
        <v>0</v>
      </c>
      <c r="J9" s="3">
        <f>I9</f>
        <v>0</v>
      </c>
    </row>
    <row r="10" spans="1:10" x14ac:dyDescent="0.2">
      <c r="A10" t="s">
        <v>4</v>
      </c>
      <c r="D10" s="4">
        <f>D8+D9</f>
        <v>186</v>
      </c>
      <c r="G10" s="4">
        <f>G8+G9</f>
        <v>197.9</v>
      </c>
      <c r="J10" s="4">
        <f>J8+J9</f>
        <v>193.8</v>
      </c>
    </row>
    <row r="11" spans="1:10" x14ac:dyDescent="0.2">
      <c r="A11" t="s">
        <v>5</v>
      </c>
      <c r="C11" s="7">
        <v>0</v>
      </c>
      <c r="D11" s="3">
        <f>D10*C11</f>
        <v>0</v>
      </c>
      <c r="F11" s="7">
        <v>0</v>
      </c>
      <c r="G11" s="3">
        <f>G10*F11</f>
        <v>0</v>
      </c>
      <c r="I11" s="7">
        <v>0.02</v>
      </c>
      <c r="J11" s="3">
        <f>J10*I11</f>
        <v>3.8760000000000003</v>
      </c>
    </row>
    <row r="12" spans="1:10" x14ac:dyDescent="0.2">
      <c r="A12" t="s">
        <v>6</v>
      </c>
      <c r="D12" s="4">
        <f>D10-D11</f>
        <v>186</v>
      </c>
      <c r="G12" s="4">
        <f>G10-G11</f>
        <v>197.9</v>
      </c>
      <c r="J12" s="4">
        <f>J10-J11</f>
        <v>189.92400000000001</v>
      </c>
    </row>
    <row r="13" spans="1:10" x14ac:dyDescent="0.2">
      <c r="A13" t="s">
        <v>7</v>
      </c>
      <c r="C13" s="6">
        <v>0</v>
      </c>
      <c r="D13" s="3">
        <f>C13</f>
        <v>0</v>
      </c>
      <c r="F13" s="6">
        <v>1.89</v>
      </c>
      <c r="G13" s="3">
        <f>F13</f>
        <v>1.89</v>
      </c>
      <c r="I13" s="6">
        <v>0</v>
      </c>
      <c r="J13" s="3">
        <f>I13</f>
        <v>0</v>
      </c>
    </row>
    <row r="14" spans="1:10" x14ac:dyDescent="0.2">
      <c r="A14" t="s">
        <v>20</v>
      </c>
      <c r="D14" s="4">
        <f>D12+D13</f>
        <v>186</v>
      </c>
      <c r="G14" s="4">
        <f>G12+G13</f>
        <v>199.79</v>
      </c>
      <c r="J14" s="4">
        <f>J12+J13</f>
        <v>189.92400000000001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8BFC5-04C4-8245-BB0D-D2547D418376}">
  <dimension ref="A1:D16"/>
  <sheetViews>
    <sheetView workbookViewId="0">
      <selection activeCell="H11" sqref="H11"/>
    </sheetView>
  </sheetViews>
  <sheetFormatPr baseColWidth="10" defaultRowHeight="16" x14ac:dyDescent="0.2"/>
  <cols>
    <col min="1" max="1" width="23.33203125" customWidth="1"/>
  </cols>
  <sheetData>
    <row r="1" spans="1:4" x14ac:dyDescent="0.2">
      <c r="A1" s="1" t="s">
        <v>16</v>
      </c>
      <c r="B1" s="6" t="s">
        <v>19</v>
      </c>
    </row>
    <row r="2" spans="1:4" x14ac:dyDescent="0.2">
      <c r="A2" s="1"/>
    </row>
    <row r="3" spans="1:4" x14ac:dyDescent="0.2">
      <c r="A3" s="1" t="s">
        <v>18</v>
      </c>
      <c r="C3" t="s">
        <v>0</v>
      </c>
    </row>
    <row r="4" spans="1:4" x14ac:dyDescent="0.2">
      <c r="A4" t="s">
        <v>1</v>
      </c>
    </row>
    <row r="5" spans="1:4" x14ac:dyDescent="0.2">
      <c r="A5" t="s">
        <v>9</v>
      </c>
    </row>
    <row r="6" spans="1:4" x14ac:dyDescent="0.2">
      <c r="A6" t="s">
        <v>1</v>
      </c>
      <c r="B6" s="2"/>
      <c r="C6" s="3">
        <f>C8/90*100</f>
        <v>1478.8087056128295</v>
      </c>
      <c r="D6" s="14" t="s">
        <v>23</v>
      </c>
    </row>
    <row r="7" spans="1:4" x14ac:dyDescent="0.2">
      <c r="A7" t="s">
        <v>10</v>
      </c>
      <c r="B7" s="7">
        <v>0.1</v>
      </c>
      <c r="C7" s="3">
        <f>C6*B7</f>
        <v>147.88087056128296</v>
      </c>
    </row>
    <row r="8" spans="1:4" x14ac:dyDescent="0.2">
      <c r="A8" t="s">
        <v>2</v>
      </c>
      <c r="C8" s="4">
        <f>C10+C9</f>
        <v>1330.9278350515465</v>
      </c>
    </row>
    <row r="9" spans="1:4" x14ac:dyDescent="0.2">
      <c r="A9" t="s">
        <v>3</v>
      </c>
      <c r="B9" s="6">
        <v>0</v>
      </c>
      <c r="C9" s="3">
        <f>B9</f>
        <v>0</v>
      </c>
    </row>
    <row r="10" spans="1:4" x14ac:dyDescent="0.2">
      <c r="A10" t="s">
        <v>4</v>
      </c>
      <c r="C10" s="4">
        <f>C12/97*100</f>
        <v>1330.9278350515465</v>
      </c>
      <c r="D10" s="14" t="s">
        <v>22</v>
      </c>
    </row>
    <row r="11" spans="1:4" x14ac:dyDescent="0.2">
      <c r="A11" t="s">
        <v>5</v>
      </c>
      <c r="B11" s="7">
        <v>0.03</v>
      </c>
      <c r="C11" s="3">
        <f>C12-C10</f>
        <v>-39.927835051546481</v>
      </c>
    </row>
    <row r="12" spans="1:4" x14ac:dyDescent="0.2">
      <c r="A12" t="s">
        <v>6</v>
      </c>
      <c r="C12" s="4">
        <f>C14-C13</f>
        <v>1291</v>
      </c>
      <c r="D12" s="14" t="s">
        <v>21</v>
      </c>
    </row>
    <row r="13" spans="1:4" x14ac:dyDescent="0.2">
      <c r="A13" t="s">
        <v>7</v>
      </c>
      <c r="B13" s="6">
        <v>109</v>
      </c>
      <c r="C13" s="3">
        <f>B13</f>
        <v>109</v>
      </c>
    </row>
    <row r="14" spans="1:4" x14ac:dyDescent="0.2">
      <c r="A14" s="6" t="s">
        <v>20</v>
      </c>
      <c r="C14" s="13">
        <f>B16*C16</f>
        <v>1400</v>
      </c>
    </row>
    <row r="16" spans="1:4" x14ac:dyDescent="0.2">
      <c r="A16" t="s">
        <v>8</v>
      </c>
      <c r="B16">
        <v>2000</v>
      </c>
      <c r="C16" s="5">
        <v>0.7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A9AC-B899-C145-B34F-56739EC3A761}">
  <dimension ref="A1:I16"/>
  <sheetViews>
    <sheetView workbookViewId="0">
      <selection sqref="A1:D15"/>
    </sheetView>
  </sheetViews>
  <sheetFormatPr baseColWidth="10" defaultRowHeight="16" x14ac:dyDescent="0.2"/>
  <cols>
    <col min="1" max="1" width="28.5" customWidth="1"/>
  </cols>
  <sheetData>
    <row r="1" spans="1:9" x14ac:dyDescent="0.2">
      <c r="A1" s="1" t="s">
        <v>16</v>
      </c>
      <c r="B1" s="6" t="s">
        <v>19</v>
      </c>
    </row>
    <row r="2" spans="1:9" x14ac:dyDescent="0.2">
      <c r="A2" s="1"/>
    </row>
    <row r="3" spans="1:9" x14ac:dyDescent="0.2">
      <c r="A3" s="1" t="s">
        <v>24</v>
      </c>
      <c r="C3" t="s">
        <v>0</v>
      </c>
      <c r="H3" t="s">
        <v>0</v>
      </c>
    </row>
    <row r="4" spans="1:9" x14ac:dyDescent="0.2">
      <c r="A4" t="s">
        <v>1</v>
      </c>
    </row>
    <row r="5" spans="1:9" x14ac:dyDescent="0.2">
      <c r="A5" t="s">
        <v>9</v>
      </c>
    </row>
    <row r="6" spans="1:9" x14ac:dyDescent="0.2">
      <c r="A6" t="s">
        <v>1</v>
      </c>
      <c r="B6" s="2"/>
      <c r="C6" s="3">
        <f>C8/88*100</f>
        <v>14.529220779220781</v>
      </c>
      <c r="D6" s="14" t="s">
        <v>23</v>
      </c>
      <c r="G6" s="2"/>
      <c r="H6" s="3">
        <f>H8/88*100</f>
        <v>12.905844155844157</v>
      </c>
      <c r="I6" s="14" t="s">
        <v>23</v>
      </c>
    </row>
    <row r="7" spans="1:9" x14ac:dyDescent="0.2">
      <c r="A7" t="s">
        <v>10</v>
      </c>
      <c r="B7" s="7">
        <v>0.12</v>
      </c>
      <c r="C7" s="3">
        <f>C6*B7</f>
        <v>1.7435064935064937</v>
      </c>
      <c r="G7" s="7">
        <v>0.12</v>
      </c>
      <c r="H7" s="3">
        <f>H6*G7</f>
        <v>1.5487012987012989</v>
      </c>
    </row>
    <row r="8" spans="1:9" x14ac:dyDescent="0.2">
      <c r="A8" t="s">
        <v>2</v>
      </c>
      <c r="C8" s="4">
        <f>C10+C9</f>
        <v>12.785714285714286</v>
      </c>
      <c r="H8" s="4">
        <f>H10+H9</f>
        <v>11.357142857142858</v>
      </c>
    </row>
    <row r="9" spans="1:9" x14ac:dyDescent="0.2">
      <c r="A9" t="s">
        <v>3</v>
      </c>
      <c r="B9" s="6">
        <v>0</v>
      </c>
      <c r="C9" s="3">
        <f>B9</f>
        <v>0</v>
      </c>
      <c r="G9" s="6">
        <v>0</v>
      </c>
      <c r="H9" s="3">
        <f>G9</f>
        <v>0</v>
      </c>
    </row>
    <row r="10" spans="1:9" x14ac:dyDescent="0.2">
      <c r="A10" t="s">
        <v>4</v>
      </c>
      <c r="C10" s="4">
        <f>C12/98*100</f>
        <v>12.785714285714286</v>
      </c>
      <c r="D10" s="14" t="s">
        <v>25</v>
      </c>
      <c r="H10" s="4">
        <f>H12/98*100</f>
        <v>11.357142857142858</v>
      </c>
      <c r="I10" s="14" t="s">
        <v>25</v>
      </c>
    </row>
    <row r="11" spans="1:9" x14ac:dyDescent="0.2">
      <c r="A11" t="s">
        <v>5</v>
      </c>
      <c r="B11" s="7">
        <v>0.02</v>
      </c>
      <c r="C11" s="3">
        <f>C12-C10</f>
        <v>-0.25571428571428534</v>
      </c>
      <c r="G11" s="7">
        <v>0.02</v>
      </c>
      <c r="H11" s="3">
        <f>H12-H10</f>
        <v>-0.22714285714285687</v>
      </c>
    </row>
    <row r="12" spans="1:9" x14ac:dyDescent="0.2">
      <c r="A12" t="s">
        <v>6</v>
      </c>
      <c r="C12" s="4">
        <f>C14-C13</f>
        <v>12.530000000000001</v>
      </c>
      <c r="D12" s="14" t="s">
        <v>21</v>
      </c>
      <c r="H12" s="4">
        <f>H14-H13</f>
        <v>11.13</v>
      </c>
      <c r="I12" s="14" t="s">
        <v>21</v>
      </c>
    </row>
    <row r="13" spans="1:9" x14ac:dyDescent="0.2">
      <c r="A13" t="s">
        <v>7</v>
      </c>
      <c r="B13" s="6">
        <v>0.87</v>
      </c>
      <c r="C13" s="3">
        <f>B13</f>
        <v>0.87</v>
      </c>
      <c r="G13" s="6">
        <v>0.87</v>
      </c>
      <c r="H13" s="3">
        <f>G13</f>
        <v>0.87</v>
      </c>
    </row>
    <row r="14" spans="1:9" x14ac:dyDescent="0.2">
      <c r="A14" s="6" t="s">
        <v>20</v>
      </c>
      <c r="C14" s="13">
        <v>13.4</v>
      </c>
      <c r="H14" s="13">
        <v>12</v>
      </c>
    </row>
    <row r="16" spans="1:9" x14ac:dyDescent="0.2">
      <c r="A16" t="s">
        <v>8</v>
      </c>
      <c r="C16" s="5"/>
      <c r="H16" s="5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EAC3-1D4A-EB4B-9A8A-9125212681E7}">
  <dimension ref="A1:D16"/>
  <sheetViews>
    <sheetView tabSelected="1" workbookViewId="0">
      <selection activeCell="F20" sqref="F20"/>
    </sheetView>
  </sheetViews>
  <sheetFormatPr baseColWidth="10" defaultRowHeight="16" x14ac:dyDescent="0.2"/>
  <cols>
    <col min="1" max="1" width="28.83203125" customWidth="1"/>
  </cols>
  <sheetData>
    <row r="1" spans="1:4" x14ac:dyDescent="0.2">
      <c r="A1" s="1" t="s">
        <v>16</v>
      </c>
      <c r="B1" s="6" t="s">
        <v>19</v>
      </c>
    </row>
    <row r="2" spans="1:4" x14ac:dyDescent="0.2">
      <c r="A2" s="1"/>
    </row>
    <row r="3" spans="1:4" x14ac:dyDescent="0.2">
      <c r="A3" s="1" t="s">
        <v>26</v>
      </c>
      <c r="B3" s="10">
        <f>C6/B16</f>
        <v>6.0006723442402521</v>
      </c>
      <c r="C3" t="s">
        <v>0</v>
      </c>
    </row>
    <row r="4" spans="1:4" x14ac:dyDescent="0.2">
      <c r="A4" t="s">
        <v>1</v>
      </c>
    </row>
    <row r="5" spans="1:4" x14ac:dyDescent="0.2">
      <c r="A5" t="s">
        <v>9</v>
      </c>
    </row>
    <row r="6" spans="1:4" x14ac:dyDescent="0.2">
      <c r="A6" t="s">
        <v>1</v>
      </c>
      <c r="B6" s="2"/>
      <c r="C6" s="3">
        <f>C8/92*100</f>
        <v>4800.5378753922014</v>
      </c>
      <c r="D6" s="14" t="s">
        <v>23</v>
      </c>
    </row>
    <row r="7" spans="1:4" x14ac:dyDescent="0.2">
      <c r="A7" t="s">
        <v>10</v>
      </c>
      <c r="B7" s="7">
        <v>0.08</v>
      </c>
      <c r="C7" s="3">
        <f>C6*B7</f>
        <v>384.04303003137613</v>
      </c>
    </row>
    <row r="8" spans="1:4" x14ac:dyDescent="0.2">
      <c r="A8" t="s">
        <v>2</v>
      </c>
      <c r="C8" s="4">
        <f>C10+C9</f>
        <v>4416.4948453608249</v>
      </c>
    </row>
    <row r="9" spans="1:4" x14ac:dyDescent="0.2">
      <c r="A9" t="s">
        <v>3</v>
      </c>
      <c r="B9" s="6">
        <v>0</v>
      </c>
      <c r="C9" s="3">
        <f>B9</f>
        <v>0</v>
      </c>
    </row>
    <row r="10" spans="1:4" x14ac:dyDescent="0.2">
      <c r="A10" t="s">
        <v>4</v>
      </c>
      <c r="C10" s="4">
        <f>C12/97*100</f>
        <v>4416.4948453608249</v>
      </c>
      <c r="D10" s="14" t="s">
        <v>25</v>
      </c>
    </row>
    <row r="11" spans="1:4" x14ac:dyDescent="0.2">
      <c r="A11" t="s">
        <v>5</v>
      </c>
      <c r="B11" s="7">
        <v>0.03</v>
      </c>
      <c r="C11" s="3">
        <f>C12-C10</f>
        <v>-132.49484536082491</v>
      </c>
    </row>
    <row r="12" spans="1:4" x14ac:dyDescent="0.2">
      <c r="A12" t="s">
        <v>6</v>
      </c>
      <c r="C12" s="4">
        <f>C14-C13</f>
        <v>4284</v>
      </c>
      <c r="D12" s="14" t="s">
        <v>21</v>
      </c>
    </row>
    <row r="13" spans="1:4" x14ac:dyDescent="0.2">
      <c r="A13" t="s">
        <v>7</v>
      </c>
      <c r="B13" s="6">
        <v>60</v>
      </c>
      <c r="C13" s="3">
        <f>B13</f>
        <v>60</v>
      </c>
    </row>
    <row r="14" spans="1:4" x14ac:dyDescent="0.2">
      <c r="A14" s="6" t="s">
        <v>20</v>
      </c>
      <c r="C14" s="13">
        <f>B16*C16</f>
        <v>4344</v>
      </c>
    </row>
    <row r="16" spans="1:4" x14ac:dyDescent="0.2">
      <c r="A16" t="s">
        <v>8</v>
      </c>
      <c r="B16">
        <v>800</v>
      </c>
      <c r="C16" s="5">
        <v>5.43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Ü 2.1</vt:lpstr>
      <vt:lpstr>Ü 2.2</vt:lpstr>
      <vt:lpstr>Ü 2.5</vt:lpstr>
      <vt:lpstr>Ü 2.6</vt:lpstr>
      <vt:lpstr>Ü 2.3</vt:lpstr>
      <vt:lpstr>Ü 2.4</vt:lpstr>
      <vt:lpstr>Ü 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2022-11-26T15:49:00Z</dcterms:created>
  <dcterms:modified xsi:type="dcterms:W3CDTF">2022-11-26T16:31:41Z</dcterms:modified>
</cp:coreProperties>
</file>