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800" windowHeight="16820" tabRatio="500" activeTab="1"/>
  </bookViews>
  <sheets>
    <sheet name="Angabe" sheetId="2" r:id="rId1"/>
    <sheet name="Lösung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2" l="1"/>
  <c r="I39" i="2"/>
  <c r="F39" i="2"/>
  <c r="C39" i="2"/>
  <c r="K34" i="2"/>
  <c r="I34" i="2"/>
  <c r="F34" i="2"/>
  <c r="C34" i="2"/>
  <c r="K69" i="1"/>
  <c r="N64" i="1"/>
  <c r="J68" i="1"/>
  <c r="N65" i="1"/>
  <c r="N66" i="1"/>
  <c r="J61" i="1"/>
  <c r="K57" i="1"/>
  <c r="K58" i="1"/>
  <c r="K59" i="1"/>
  <c r="K61" i="1"/>
  <c r="F61" i="1"/>
  <c r="E57" i="1"/>
  <c r="E58" i="1"/>
  <c r="E59" i="1"/>
  <c r="E61" i="1"/>
  <c r="H40" i="1"/>
  <c r="H39" i="1"/>
  <c r="E40" i="1"/>
  <c r="E39" i="1"/>
  <c r="L39" i="1"/>
  <c r="J39" i="1"/>
  <c r="G39" i="1"/>
  <c r="D39" i="1"/>
  <c r="K40" i="1"/>
  <c r="I40" i="1"/>
  <c r="F40" i="1"/>
  <c r="C40" i="1"/>
  <c r="L40" i="1"/>
  <c r="J40" i="1"/>
  <c r="G40" i="1"/>
  <c r="D40" i="1"/>
  <c r="H35" i="1"/>
  <c r="E35" i="1"/>
  <c r="H34" i="1"/>
  <c r="E34" i="1"/>
  <c r="K35" i="1"/>
  <c r="L35" i="1"/>
  <c r="L34" i="1"/>
  <c r="I35" i="1"/>
  <c r="J35" i="1"/>
  <c r="J34" i="1"/>
  <c r="F35" i="1"/>
  <c r="G35" i="1"/>
  <c r="G34" i="1"/>
  <c r="D34" i="1"/>
  <c r="C35" i="1"/>
  <c r="D35" i="1"/>
</calcChain>
</file>

<file path=xl/sharedStrings.xml><?xml version="1.0" encoding="utf-8"?>
<sst xmlns="http://schemas.openxmlformats.org/spreadsheetml/2006/main" count="234" uniqueCount="86">
  <si>
    <t>Ust Recht</t>
  </si>
  <si>
    <t>No</t>
  </si>
  <si>
    <t>Fall</t>
  </si>
  <si>
    <t>nicht steuerbar</t>
  </si>
  <si>
    <t>steuerbar</t>
  </si>
  <si>
    <t>steuerfrei</t>
  </si>
  <si>
    <t>steuerpflichtig</t>
  </si>
  <si>
    <t>Heini Staudinger exportiert Waldviertler Schuhe in die Slovakei</t>
  </si>
  <si>
    <t>x</t>
  </si>
  <si>
    <t>H Staudinger verkauft an die Handelskette Salamander in Wien Schuhe.</t>
  </si>
  <si>
    <t>H Staudinger verkauft in seiner Budapester Filiale Schuhe.</t>
  </si>
  <si>
    <t>H Staudinger importiert Leder aus der Schweiz.</t>
  </si>
  <si>
    <t>H Staudinger entnimmt aus seinem Betrieb Hausschuhe und schenkt sie seiner Frau.</t>
  </si>
  <si>
    <t>Die Großmutter von H Staudinger schenkt ihm ein Sparbuch mit € 500,-.</t>
  </si>
  <si>
    <t>H Staudinger erhält von der Raiffeisenkasse Horn einen Kredit.</t>
  </si>
  <si>
    <t>H Staudinger verkauft in seiner Filiale in Mittelberg (Kleines Walsertal) Schuhe.</t>
  </si>
  <si>
    <t>H Staudinger verkauft beim Flohmarkt in Waidhofen seine Briefmarkensammlung.</t>
  </si>
  <si>
    <t xml:space="preserve">AB_ </t>
  </si>
  <si>
    <t>Übungen zur Umsatzsteuer</t>
  </si>
  <si>
    <t>Uniqa Versicherung schickt H. Staudinger die Rechnung für die jährliche Feuerversicherung.</t>
  </si>
  <si>
    <t>Steuersatz</t>
  </si>
  <si>
    <t>Verkauf von Schuhen in der Filiale Jungholz (Tirol).</t>
  </si>
  <si>
    <t>Verkauf von Wein ab Hof durch den Wiener Winzer Wieninger.</t>
  </si>
  <si>
    <t>Import von Schuhen aus der Schweiz.</t>
  </si>
  <si>
    <t>Verkauf von Milch durch Billa im 13. Bezirk.</t>
  </si>
  <si>
    <t>Verkauf von Getränken im Gasthof Waldschenke im 13. Bezirk.</t>
  </si>
  <si>
    <t>Verkauf von Büchern bei Libro.</t>
  </si>
  <si>
    <t>Verkauf von Tee im Cafe Sperl in Gumpendorf.</t>
  </si>
  <si>
    <t>Vermietung einer Wohnung durch die W&amp;W Immobilien GmbH (keine Befreiungsoption).</t>
  </si>
  <si>
    <t>Vermietung von Geschäftsräumen durch Immorent in Wien (keine Befreiungsoption).</t>
  </si>
  <si>
    <t>Verkauf von Wein durch Spar in 1090 Wien.</t>
  </si>
  <si>
    <t>Brutto</t>
  </si>
  <si>
    <t>Netto</t>
  </si>
  <si>
    <t>Ust</t>
  </si>
  <si>
    <t>von</t>
  </si>
  <si>
    <t>gekürzt</t>
  </si>
  <si>
    <t>Von Brutto ... Ust ... Netto, von Netto ... Ust ... Brutto</t>
  </si>
  <si>
    <t>Stellen Sie aus oben angeführen Buchungssätzen die Konten Vorseuer, Umsatzsteuer und Ust Zahllast für März dar. Wie hoch ist die Zahllast und wann ist sie fällig.</t>
  </si>
  <si>
    <t>1.3. Kauf von Lebensmittel € 100 netto, bar.</t>
  </si>
  <si>
    <t>2.3. Verkauf von Speisen um € 25 inkl. Ust, bar.</t>
  </si>
  <si>
    <t>3.3. Begleichung einer offenen Rechnung an den Lieferangen (33002) i.H.v. € 600,- inkl. Ust., (Banküberweisung)</t>
  </si>
  <si>
    <t>4.3. Bezahlung der Versicherungsprämie € 200,-, (Banküberweisung).</t>
  </si>
  <si>
    <t>5.3. Bezahlung der Telefonrechnung € 66 inkl. Ust, (Banküberweisung)</t>
  </si>
  <si>
    <t>6.3. Kauf von Kochbüchern um € 22 inkl. Ust, bar.</t>
  </si>
  <si>
    <t>7.3. Verkauf von Getränken um € 98,- exkl. Ust, bar.</t>
  </si>
  <si>
    <t>8.3. Verkauf von Speisen um € 250 inkl. Ust, bar.</t>
  </si>
  <si>
    <t>Dat</t>
  </si>
  <si>
    <t>Text</t>
  </si>
  <si>
    <t>Soll</t>
  </si>
  <si>
    <t>Haben</t>
  </si>
  <si>
    <t>Vorsteuer</t>
  </si>
  <si>
    <t>5 LM Eins</t>
  </si>
  <si>
    <t>Vost</t>
  </si>
  <si>
    <t>2 Kassa</t>
  </si>
  <si>
    <t>4 Erl</t>
  </si>
  <si>
    <t>3 Ust</t>
  </si>
  <si>
    <t>33002 LV</t>
  </si>
  <si>
    <t>2 Bank</t>
  </si>
  <si>
    <t>7 Vers.aufw</t>
  </si>
  <si>
    <t>7 Telefonaufw.</t>
  </si>
  <si>
    <t>7 Fachlit.</t>
  </si>
  <si>
    <t>Ust Zahllast</t>
  </si>
  <si>
    <t>1.3.</t>
  </si>
  <si>
    <t>Übertr.</t>
  </si>
  <si>
    <t>Ka</t>
  </si>
  <si>
    <t>5.3.</t>
  </si>
  <si>
    <t>Ba</t>
  </si>
  <si>
    <t>6.3.</t>
  </si>
  <si>
    <t>2.3.</t>
  </si>
  <si>
    <t>7.3.</t>
  </si>
  <si>
    <t>8.3.</t>
  </si>
  <si>
    <t>31.3.</t>
  </si>
  <si>
    <t>Ust ZL</t>
  </si>
  <si>
    <t>31.4.</t>
  </si>
  <si>
    <t>Ust März</t>
  </si>
  <si>
    <t>Vost März</t>
  </si>
  <si>
    <t>Fällig</t>
  </si>
  <si>
    <t>15.5.</t>
  </si>
  <si>
    <t>Ust ZL März</t>
  </si>
  <si>
    <t>Konto</t>
  </si>
  <si>
    <t>Betrag</t>
  </si>
  <si>
    <t>Vost/Ust?</t>
  </si>
  <si>
    <t xml:space="preserve"> Erstellen Sie die Buchungssätze. Geben Sie an ob Vost oder Ust und errechnen Sie die Beträge...</t>
  </si>
  <si>
    <t xml:space="preserve">Buchungssätze: Sie arbeiten im Rechnungswesen eines Restaurants in 1010 Wien. </t>
  </si>
  <si>
    <t>15.3.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</si>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</sst>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9" fontId="0" fillId="0" borderId="1" xfId="0" applyNumberFormat="1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43" fontId="0" fillId="2" borderId="1" xfId="1" applyFont="1" applyFill="1" applyBorder="1"/>
    <xf numFmtId="9" fontId="2" fillId="0" borderId="1" xfId="0" applyNumberFormat="1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2" borderId="2" xfId="0" applyFill="1" applyBorder="1"/>
    <xf numFmtId="0" fontId="0" fillId="5" borderId="1" xfId="0" applyFill="1" applyBorder="1" applyAlignment="1">
      <alignment horizontal="center"/>
    </xf>
  </cellXfs>
  <cellStyles count="3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40" workbookViewId="0">
      <selection activeCell="H70" sqref="H70"/>
    </sheetView>
  </sheetViews>
  <sheetFormatPr baseColWidth="10" defaultRowHeight="15" x14ac:dyDescent="0"/>
  <cols>
    <col min="2" max="2" width="83" customWidth="1"/>
  </cols>
  <sheetData>
    <row r="1" spans="1:6">
      <c r="A1" s="1" t="s">
        <v>17</v>
      </c>
      <c r="B1" s="1" t="s">
        <v>18</v>
      </c>
    </row>
    <row r="3" spans="1:6">
      <c r="A3" s="1" t="s">
        <v>0</v>
      </c>
    </row>
    <row r="4" spans="1: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>
      <c r="A5" s="3">
        <v>1</v>
      </c>
      <c r="B5" s="13" t="s">
        <v>7</v>
      </c>
      <c r="C5" s="11"/>
      <c r="D5" s="11"/>
      <c r="E5" s="11"/>
      <c r="F5" s="11"/>
    </row>
    <row r="6" spans="1:6">
      <c r="A6" s="3">
        <v>2</v>
      </c>
      <c r="B6" s="13" t="s">
        <v>10</v>
      </c>
      <c r="C6" s="11"/>
      <c r="D6" s="11"/>
      <c r="E6" s="11"/>
      <c r="F6" s="11"/>
    </row>
    <row r="7" spans="1:6">
      <c r="A7" s="3">
        <v>3</v>
      </c>
      <c r="B7" s="13" t="s">
        <v>9</v>
      </c>
      <c r="C7" s="11"/>
      <c r="D7" s="11"/>
      <c r="E7" s="11"/>
      <c r="F7" s="11"/>
    </row>
    <row r="8" spans="1:6">
      <c r="A8" s="3">
        <v>4</v>
      </c>
      <c r="B8" s="13" t="s">
        <v>11</v>
      </c>
      <c r="C8" s="11"/>
      <c r="D8" s="11"/>
      <c r="E8" s="11"/>
      <c r="F8" s="11"/>
    </row>
    <row r="9" spans="1:6">
      <c r="A9" s="3">
        <v>5</v>
      </c>
      <c r="B9" s="13" t="s">
        <v>12</v>
      </c>
      <c r="C9" s="11"/>
      <c r="D9" s="11"/>
      <c r="E9" s="11"/>
      <c r="F9" s="11"/>
    </row>
    <row r="10" spans="1:6">
      <c r="A10" s="3">
        <v>6</v>
      </c>
      <c r="B10" s="13" t="s">
        <v>13</v>
      </c>
      <c r="C10" s="11"/>
      <c r="D10" s="11"/>
      <c r="E10" s="11"/>
      <c r="F10" s="11"/>
    </row>
    <row r="11" spans="1:6">
      <c r="A11" s="3">
        <v>7</v>
      </c>
      <c r="B11" s="13" t="s">
        <v>14</v>
      </c>
      <c r="C11" s="11"/>
      <c r="D11" s="11"/>
      <c r="E11" s="11"/>
      <c r="F11" s="11"/>
    </row>
    <row r="12" spans="1:6">
      <c r="A12" s="3">
        <v>8</v>
      </c>
      <c r="B12" s="13" t="s">
        <v>15</v>
      </c>
      <c r="C12" s="11"/>
      <c r="D12" s="11"/>
      <c r="E12" s="11"/>
      <c r="F12" s="11"/>
    </row>
    <row r="13" spans="1:6">
      <c r="A13" s="3">
        <v>9</v>
      </c>
      <c r="B13" s="13" t="s">
        <v>16</v>
      </c>
      <c r="C13" s="11"/>
      <c r="D13" s="11"/>
      <c r="E13" s="11"/>
      <c r="F13" s="11"/>
    </row>
    <row r="14" spans="1:6">
      <c r="A14" s="3">
        <v>10</v>
      </c>
      <c r="B14" s="13" t="s">
        <v>19</v>
      </c>
      <c r="C14" s="11"/>
      <c r="D14" s="11"/>
      <c r="E14" s="11"/>
      <c r="F14" s="11"/>
    </row>
    <row r="17" spans="1:12">
      <c r="A17" s="1" t="s">
        <v>20</v>
      </c>
      <c r="C17" t="s">
        <v>20</v>
      </c>
    </row>
    <row r="18" spans="1:12">
      <c r="A18" s="3">
        <v>1</v>
      </c>
      <c r="B18" s="13" t="s">
        <v>21</v>
      </c>
      <c r="C18" s="4">
        <v>0.19</v>
      </c>
    </row>
    <row r="19" spans="1:12">
      <c r="A19" s="3">
        <v>2</v>
      </c>
      <c r="B19" s="13" t="s">
        <v>22</v>
      </c>
      <c r="C19" s="4">
        <v>0.12</v>
      </c>
    </row>
    <row r="20" spans="1:12">
      <c r="A20" s="3">
        <v>3</v>
      </c>
      <c r="B20" s="13" t="s">
        <v>23</v>
      </c>
      <c r="C20" s="4">
        <v>0.2</v>
      </c>
    </row>
    <row r="21" spans="1:12">
      <c r="A21" s="3">
        <v>4</v>
      </c>
      <c r="B21" s="13" t="s">
        <v>24</v>
      </c>
      <c r="C21" s="4">
        <v>0.1</v>
      </c>
    </row>
    <row r="22" spans="1:12">
      <c r="A22" s="3">
        <v>5</v>
      </c>
      <c r="B22" s="13" t="s">
        <v>25</v>
      </c>
      <c r="C22" s="4">
        <v>0.2</v>
      </c>
    </row>
    <row r="23" spans="1:12">
      <c r="A23" s="3">
        <v>6</v>
      </c>
      <c r="B23" s="13" t="s">
        <v>26</v>
      </c>
      <c r="C23" s="4">
        <v>0.1</v>
      </c>
    </row>
    <row r="24" spans="1:12">
      <c r="A24" s="3">
        <v>7</v>
      </c>
      <c r="B24" s="13" t="s">
        <v>27</v>
      </c>
      <c r="C24" s="4">
        <v>0.2</v>
      </c>
    </row>
    <row r="25" spans="1:12">
      <c r="A25" s="3">
        <v>8</v>
      </c>
      <c r="B25" s="13" t="s">
        <v>29</v>
      </c>
      <c r="C25" s="4">
        <v>0.2</v>
      </c>
    </row>
    <row r="26" spans="1:12">
      <c r="A26" s="3">
        <v>9</v>
      </c>
      <c r="B26" s="13" t="s">
        <v>28</v>
      </c>
      <c r="C26" s="4">
        <v>0.1</v>
      </c>
    </row>
    <row r="27" spans="1:12">
      <c r="A27" s="3">
        <v>10</v>
      </c>
      <c r="B27" s="13" t="s">
        <v>30</v>
      </c>
      <c r="C27" s="4">
        <v>0.2</v>
      </c>
    </row>
    <row r="30" spans="1:12">
      <c r="A30" s="1" t="s">
        <v>36</v>
      </c>
    </row>
    <row r="31" spans="1:12">
      <c r="C31" s="9">
        <v>0.2</v>
      </c>
      <c r="D31" s="10"/>
      <c r="E31" s="10"/>
      <c r="F31" s="9">
        <v>0.1</v>
      </c>
      <c r="G31" s="10"/>
      <c r="H31" s="10"/>
      <c r="I31" s="9">
        <v>0.12</v>
      </c>
      <c r="J31" s="10"/>
      <c r="K31" s="9">
        <v>0.19</v>
      </c>
      <c r="L31" s="10"/>
    </row>
    <row r="32" spans="1:12">
      <c r="A32" s="3" t="s">
        <v>34</v>
      </c>
      <c r="B32" s="3" t="s">
        <v>31</v>
      </c>
      <c r="C32" s="4">
        <v>1.2</v>
      </c>
      <c r="D32" s="5">
        <v>120</v>
      </c>
      <c r="E32" s="3" t="s">
        <v>35</v>
      </c>
      <c r="F32" s="4">
        <v>1.1000000000000001</v>
      </c>
      <c r="G32" s="5">
        <v>110</v>
      </c>
      <c r="H32" s="3" t="s">
        <v>35</v>
      </c>
      <c r="I32" s="4">
        <v>1.1200000000000001</v>
      </c>
      <c r="J32" s="5">
        <v>112</v>
      </c>
      <c r="K32" s="4">
        <v>1.19</v>
      </c>
      <c r="L32" s="5">
        <v>119</v>
      </c>
    </row>
    <row r="33" spans="1:12">
      <c r="A33" s="3"/>
      <c r="B33" s="3" t="s">
        <v>33</v>
      </c>
      <c r="C33" s="4">
        <v>0.2</v>
      </c>
      <c r="D33" s="6"/>
      <c r="E33" s="7"/>
      <c r="F33" s="4">
        <v>0.1</v>
      </c>
      <c r="G33" s="8"/>
      <c r="H33" s="7"/>
      <c r="I33" s="4">
        <v>0.12</v>
      </c>
      <c r="J33" s="6"/>
      <c r="K33" s="4">
        <v>0.19</v>
      </c>
      <c r="L33" s="6"/>
    </row>
    <row r="34" spans="1:12">
      <c r="A34" s="3"/>
      <c r="B34" s="3" t="s">
        <v>32</v>
      </c>
      <c r="C34" s="4">
        <f>C32-C33</f>
        <v>1</v>
      </c>
      <c r="D34" s="6"/>
      <c r="E34" s="7"/>
      <c r="F34" s="4">
        <f>F32-F33</f>
        <v>1</v>
      </c>
      <c r="G34" s="8"/>
      <c r="H34" s="7"/>
      <c r="I34" s="4">
        <f>I32-I33</f>
        <v>1</v>
      </c>
      <c r="J34" s="6"/>
      <c r="K34" s="4">
        <f>K32-K33</f>
        <v>1</v>
      </c>
      <c r="L34" s="6"/>
    </row>
    <row r="36" spans="1:12">
      <c r="C36" s="9">
        <v>0.2</v>
      </c>
      <c r="D36" s="10"/>
      <c r="E36" s="10"/>
      <c r="F36" s="9">
        <v>0.1</v>
      </c>
      <c r="G36" s="10"/>
      <c r="H36" s="10"/>
      <c r="I36" s="9">
        <v>0.12</v>
      </c>
      <c r="J36" s="10"/>
      <c r="K36" s="9">
        <v>0.19</v>
      </c>
      <c r="L36" s="10"/>
    </row>
    <row r="37" spans="1:12">
      <c r="A37" s="3" t="s">
        <v>34</v>
      </c>
      <c r="B37" s="3" t="s">
        <v>32</v>
      </c>
      <c r="C37" s="4">
        <v>1</v>
      </c>
      <c r="D37" s="5">
        <v>100</v>
      </c>
      <c r="E37" s="3" t="s">
        <v>35</v>
      </c>
      <c r="F37" s="4">
        <v>1</v>
      </c>
      <c r="G37" s="5">
        <v>100</v>
      </c>
      <c r="H37" s="3" t="s">
        <v>35</v>
      </c>
      <c r="I37" s="4">
        <v>1</v>
      </c>
      <c r="J37" s="5">
        <v>100</v>
      </c>
      <c r="K37" s="4">
        <v>1</v>
      </c>
      <c r="L37" s="5">
        <v>100</v>
      </c>
    </row>
    <row r="38" spans="1:12">
      <c r="A38" s="3"/>
      <c r="B38" s="3" t="s">
        <v>33</v>
      </c>
      <c r="C38" s="4">
        <v>0.2</v>
      </c>
      <c r="D38" s="6"/>
      <c r="E38" s="7"/>
      <c r="F38" s="4">
        <v>0.1</v>
      </c>
      <c r="G38" s="6"/>
      <c r="H38" s="7"/>
      <c r="I38" s="4">
        <v>0.12</v>
      </c>
      <c r="J38" s="6"/>
      <c r="K38" s="4">
        <v>0.19</v>
      </c>
      <c r="L38" s="6"/>
    </row>
    <row r="39" spans="1:12">
      <c r="A39" s="3"/>
      <c r="B39" s="3" t="s">
        <v>31</v>
      </c>
      <c r="C39" s="4">
        <f>C37+C38</f>
        <v>1.2</v>
      </c>
      <c r="D39" s="6"/>
      <c r="E39" s="7"/>
      <c r="F39" s="4">
        <f>F37+F38</f>
        <v>1.1000000000000001</v>
      </c>
      <c r="G39" s="6"/>
      <c r="H39" s="7"/>
      <c r="I39" s="4">
        <f>I37+I38</f>
        <v>1.1200000000000001</v>
      </c>
      <c r="J39" s="6"/>
      <c r="K39" s="4">
        <f>K37+K38</f>
        <v>1.19</v>
      </c>
      <c r="L39" s="6"/>
    </row>
    <row r="41" spans="1:12">
      <c r="A41" s="1" t="s">
        <v>83</v>
      </c>
    </row>
    <row r="42" spans="1:12">
      <c r="A42" s="1" t="s">
        <v>82</v>
      </c>
      <c r="D42" t="s">
        <v>79</v>
      </c>
      <c r="E42" t="s">
        <v>80</v>
      </c>
      <c r="F42" t="s">
        <v>81</v>
      </c>
      <c r="G42" s="12" t="s">
        <v>80</v>
      </c>
      <c r="I42" t="s">
        <v>79</v>
      </c>
      <c r="J42" t="s">
        <v>80</v>
      </c>
      <c r="K42" t="s">
        <v>81</v>
      </c>
      <c r="L42" t="s">
        <v>80</v>
      </c>
    </row>
    <row r="43" spans="1:12">
      <c r="B43" t="s">
        <v>38</v>
      </c>
      <c r="E43" s="14"/>
      <c r="G43" s="15"/>
      <c r="J43" s="14"/>
      <c r="L43" s="14"/>
    </row>
    <row r="44" spans="1:12">
      <c r="B44" t="s">
        <v>39</v>
      </c>
      <c r="E44" s="14"/>
      <c r="G44" s="15"/>
      <c r="J44" s="14"/>
      <c r="L44" s="14"/>
    </row>
    <row r="45" spans="1:12">
      <c r="B45" s="2" t="s">
        <v>40</v>
      </c>
      <c r="E45" s="14"/>
      <c r="G45" s="15"/>
      <c r="J45" s="14"/>
      <c r="L45" s="14"/>
    </row>
    <row r="46" spans="1:12">
      <c r="B46" t="s">
        <v>41</v>
      </c>
      <c r="E46" s="14"/>
      <c r="G46" s="15"/>
      <c r="J46" s="14"/>
      <c r="L46" s="14"/>
    </row>
    <row r="47" spans="1:12">
      <c r="B47" t="s">
        <v>42</v>
      </c>
      <c r="E47" s="14"/>
      <c r="G47" s="15"/>
      <c r="J47" s="14"/>
      <c r="L47" s="14"/>
    </row>
    <row r="48" spans="1:12">
      <c r="B48" t="s">
        <v>43</v>
      </c>
      <c r="E48" s="14"/>
      <c r="G48" s="15"/>
      <c r="J48" s="14"/>
      <c r="L48" s="14"/>
    </row>
    <row r="49" spans="1:12">
      <c r="B49" t="s">
        <v>44</v>
      </c>
      <c r="E49" s="14"/>
      <c r="G49" s="15"/>
      <c r="J49" s="14"/>
      <c r="L49" s="14"/>
    </row>
    <row r="50" spans="1:12">
      <c r="B50" t="s">
        <v>45</v>
      </c>
      <c r="E50" s="14"/>
      <c r="G50" s="15"/>
      <c r="J50" s="14"/>
      <c r="L50" s="14"/>
    </row>
    <row r="53" spans="1:12">
      <c r="A53" s="1" t="s">
        <v>37</v>
      </c>
    </row>
    <row r="54" spans="1:12">
      <c r="C54" s="16" t="s">
        <v>50</v>
      </c>
      <c r="D54" s="16"/>
      <c r="E54" s="16"/>
      <c r="F54" s="16"/>
      <c r="H54" s="16" t="s">
        <v>33</v>
      </c>
      <c r="I54" s="16"/>
      <c r="J54" s="16"/>
      <c r="K54" s="16"/>
    </row>
    <row r="55" spans="1:12">
      <c r="C55" s="3" t="s">
        <v>46</v>
      </c>
      <c r="D55" s="3" t="s">
        <v>47</v>
      </c>
      <c r="E55" s="3" t="s">
        <v>48</v>
      </c>
      <c r="F55" s="3" t="s">
        <v>49</v>
      </c>
      <c r="H55" s="3" t="s">
        <v>46</v>
      </c>
      <c r="I55" s="3" t="s">
        <v>47</v>
      </c>
      <c r="J55" s="3" t="s">
        <v>48</v>
      </c>
      <c r="K55" s="3" t="s">
        <v>49</v>
      </c>
    </row>
    <row r="56" spans="1:12">
      <c r="C56" s="3"/>
      <c r="D56" s="3"/>
      <c r="E56" s="3"/>
      <c r="F56" s="3"/>
      <c r="H56" s="3"/>
      <c r="I56" s="3"/>
      <c r="J56" s="3"/>
      <c r="K56" s="3"/>
    </row>
    <row r="57" spans="1:12">
      <c r="C57" s="3"/>
      <c r="D57" s="3"/>
      <c r="E57" s="3"/>
      <c r="F57" s="3"/>
      <c r="H57" s="3"/>
      <c r="I57" s="3"/>
      <c r="J57" s="3"/>
      <c r="K57" s="3"/>
    </row>
    <row r="58" spans="1:12">
      <c r="C58" s="3"/>
      <c r="D58" s="3"/>
      <c r="E58" s="3"/>
      <c r="F58" s="3"/>
      <c r="H58" s="3"/>
      <c r="I58" s="3"/>
      <c r="J58" s="3"/>
      <c r="K58" s="3"/>
    </row>
    <row r="59" spans="1:12">
      <c r="C59" s="3"/>
      <c r="D59" s="3"/>
      <c r="E59" s="3"/>
      <c r="F59" s="3"/>
      <c r="H59" s="3"/>
      <c r="I59" s="3"/>
      <c r="J59" s="3"/>
      <c r="K59" s="3"/>
    </row>
    <row r="60" spans="1:12">
      <c r="C60" s="3"/>
      <c r="D60" s="3"/>
      <c r="E60" s="3"/>
      <c r="F60" s="3"/>
      <c r="H60" s="3"/>
      <c r="I60" s="3"/>
      <c r="J60" s="3"/>
      <c r="K60" s="3"/>
    </row>
    <row r="63" spans="1:12">
      <c r="H63" s="16" t="s">
        <v>61</v>
      </c>
      <c r="I63" s="16"/>
      <c r="J63" s="16"/>
      <c r="K63" s="16"/>
    </row>
    <row r="64" spans="1:12">
      <c r="H64" s="3" t="s">
        <v>46</v>
      </c>
      <c r="I64" s="3" t="s">
        <v>47</v>
      </c>
      <c r="J64" s="3" t="s">
        <v>48</v>
      </c>
      <c r="K64" s="3" t="s">
        <v>49</v>
      </c>
    </row>
    <row r="65" spans="8:14">
      <c r="H65" s="3" t="s">
        <v>46</v>
      </c>
      <c r="I65" s="3" t="s">
        <v>47</v>
      </c>
      <c r="J65" s="3" t="s">
        <v>48</v>
      </c>
      <c r="K65" s="3" t="s">
        <v>49</v>
      </c>
      <c r="N65" s="1"/>
    </row>
    <row r="66" spans="8:14">
      <c r="H66" s="3" t="s">
        <v>62</v>
      </c>
      <c r="I66" s="3" t="s">
        <v>63</v>
      </c>
      <c r="J66" s="3">
        <v>200</v>
      </c>
      <c r="K66" s="3">
        <v>400</v>
      </c>
    </row>
    <row r="67" spans="8:14">
      <c r="H67" t="s">
        <v>84</v>
      </c>
      <c r="I67" t="s">
        <v>85</v>
      </c>
      <c r="N67" s="1"/>
    </row>
    <row r="68" spans="8:14">
      <c r="H68" s="3" t="s">
        <v>71</v>
      </c>
      <c r="I68" s="3"/>
      <c r="J68" s="3"/>
      <c r="K68" s="3"/>
    </row>
    <row r="69" spans="8:14">
      <c r="H69" s="3" t="s">
        <v>71</v>
      </c>
      <c r="I69" s="3"/>
      <c r="J69" s="3"/>
      <c r="K69" s="3"/>
    </row>
  </sheetData>
  <mergeCells count="3">
    <mergeCell ref="C54:F54"/>
    <mergeCell ref="H54:K54"/>
    <mergeCell ref="H63:K6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tabSelected="1" topLeftCell="A32" workbookViewId="0">
      <selection activeCell="C55" sqref="C55:K70"/>
    </sheetView>
  </sheetViews>
  <sheetFormatPr baseColWidth="10" defaultRowHeight="15" x14ac:dyDescent="0"/>
  <cols>
    <col min="2" max="2" width="69.33203125" customWidth="1"/>
    <col min="3" max="6" width="11.33203125" customWidth="1"/>
    <col min="11" max="11" width="10.83203125" customWidth="1"/>
  </cols>
  <sheetData>
    <row r="2" spans="1:6">
      <c r="A2" s="1" t="s">
        <v>17</v>
      </c>
      <c r="B2" s="1" t="s">
        <v>18</v>
      </c>
    </row>
    <row r="4" spans="1:6">
      <c r="A4" s="1" t="s">
        <v>0</v>
      </c>
    </row>
    <row r="5" spans="1:6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>
      <c r="A6" s="3">
        <v>1</v>
      </c>
      <c r="B6" s="13" t="s">
        <v>7</v>
      </c>
      <c r="C6" s="11"/>
      <c r="D6" s="11" t="s">
        <v>8</v>
      </c>
      <c r="E6" s="11" t="s">
        <v>8</v>
      </c>
      <c r="F6" s="11"/>
    </row>
    <row r="7" spans="1:6">
      <c r="A7" s="3">
        <v>2</v>
      </c>
      <c r="B7" s="13" t="s">
        <v>10</v>
      </c>
      <c r="C7" s="11" t="s">
        <v>8</v>
      </c>
      <c r="D7" s="11"/>
      <c r="E7" s="11"/>
      <c r="F7" s="11"/>
    </row>
    <row r="8" spans="1:6">
      <c r="A8" s="3">
        <v>3</v>
      </c>
      <c r="B8" s="13" t="s">
        <v>9</v>
      </c>
      <c r="C8" s="11"/>
      <c r="D8" s="11" t="s">
        <v>8</v>
      </c>
      <c r="E8" s="11"/>
      <c r="F8" s="11" t="s">
        <v>8</v>
      </c>
    </row>
    <row r="9" spans="1:6">
      <c r="A9" s="3">
        <v>4</v>
      </c>
      <c r="B9" s="13" t="s">
        <v>11</v>
      </c>
      <c r="C9" s="11"/>
      <c r="D9" s="11" t="s">
        <v>8</v>
      </c>
      <c r="E9" s="11"/>
      <c r="F9" s="11" t="s">
        <v>8</v>
      </c>
    </row>
    <row r="10" spans="1:6" ht="30">
      <c r="A10" s="3">
        <v>5</v>
      </c>
      <c r="B10" s="13" t="s">
        <v>12</v>
      </c>
      <c r="C10" s="11"/>
      <c r="D10" s="11" t="s">
        <v>8</v>
      </c>
      <c r="E10" s="11"/>
      <c r="F10" s="11" t="s">
        <v>8</v>
      </c>
    </row>
    <row r="11" spans="1:6">
      <c r="A11" s="3">
        <v>6</v>
      </c>
      <c r="B11" s="13" t="s">
        <v>13</v>
      </c>
      <c r="C11" s="11" t="s">
        <v>8</v>
      </c>
      <c r="D11" s="11"/>
      <c r="E11" s="11"/>
      <c r="F11" s="11"/>
    </row>
    <row r="12" spans="1:6">
      <c r="A12" s="3">
        <v>7</v>
      </c>
      <c r="B12" s="13" t="s">
        <v>14</v>
      </c>
      <c r="C12" s="11"/>
      <c r="D12" s="11" t="s">
        <v>8</v>
      </c>
      <c r="E12" s="11" t="s">
        <v>8</v>
      </c>
      <c r="F12" s="11"/>
    </row>
    <row r="13" spans="1:6">
      <c r="A13" s="3">
        <v>8</v>
      </c>
      <c r="B13" s="13" t="s">
        <v>15</v>
      </c>
      <c r="C13" s="11"/>
      <c r="D13" s="11" t="s">
        <v>8</v>
      </c>
      <c r="E13" s="11"/>
      <c r="F13" s="11" t="s">
        <v>8</v>
      </c>
    </row>
    <row r="14" spans="1:6">
      <c r="A14" s="3">
        <v>9</v>
      </c>
      <c r="B14" s="13" t="s">
        <v>16</v>
      </c>
      <c r="C14" s="11" t="s">
        <v>8</v>
      </c>
      <c r="D14" s="11"/>
      <c r="E14" s="11"/>
      <c r="F14" s="11"/>
    </row>
    <row r="15" spans="1:6" ht="30">
      <c r="A15" s="3">
        <v>10</v>
      </c>
      <c r="B15" s="13" t="s">
        <v>19</v>
      </c>
      <c r="C15" s="11"/>
      <c r="D15" s="11" t="s">
        <v>8</v>
      </c>
      <c r="E15" s="11" t="s">
        <v>8</v>
      </c>
      <c r="F15" s="11"/>
    </row>
    <row r="18" spans="1:12">
      <c r="A18" s="1" t="s">
        <v>20</v>
      </c>
      <c r="C18" t="s">
        <v>20</v>
      </c>
    </row>
    <row r="19" spans="1:12">
      <c r="A19" s="3">
        <v>1</v>
      </c>
      <c r="B19" s="13" t="s">
        <v>21</v>
      </c>
      <c r="C19" s="4">
        <v>0.19</v>
      </c>
    </row>
    <row r="20" spans="1:12">
      <c r="A20" s="3">
        <v>2</v>
      </c>
      <c r="B20" s="13" t="s">
        <v>22</v>
      </c>
      <c r="C20" s="4">
        <v>0.12</v>
      </c>
    </row>
    <row r="21" spans="1:12">
      <c r="A21" s="3">
        <v>3</v>
      </c>
      <c r="B21" s="13" t="s">
        <v>23</v>
      </c>
      <c r="C21" s="4">
        <v>0.2</v>
      </c>
    </row>
    <row r="22" spans="1:12">
      <c r="A22" s="3">
        <v>4</v>
      </c>
      <c r="B22" s="13" t="s">
        <v>24</v>
      </c>
      <c r="C22" s="4">
        <v>0.1</v>
      </c>
    </row>
    <row r="23" spans="1:12">
      <c r="A23" s="3">
        <v>5</v>
      </c>
      <c r="B23" s="13" t="s">
        <v>25</v>
      </c>
      <c r="C23" s="4">
        <v>0.2</v>
      </c>
    </row>
    <row r="24" spans="1:12">
      <c r="A24" s="3">
        <v>6</v>
      </c>
      <c r="B24" s="13" t="s">
        <v>26</v>
      </c>
      <c r="C24" s="4">
        <v>0.1</v>
      </c>
    </row>
    <row r="25" spans="1:12">
      <c r="A25" s="3">
        <v>7</v>
      </c>
      <c r="B25" s="13" t="s">
        <v>27</v>
      </c>
      <c r="C25" s="4">
        <v>0.2</v>
      </c>
    </row>
    <row r="26" spans="1:12" ht="30">
      <c r="A26" s="3">
        <v>8</v>
      </c>
      <c r="B26" s="13" t="s">
        <v>29</v>
      </c>
      <c r="C26" s="4">
        <v>0.2</v>
      </c>
    </row>
    <row r="27" spans="1:12" ht="30">
      <c r="A27" s="3">
        <v>9</v>
      </c>
      <c r="B27" s="13" t="s">
        <v>28</v>
      </c>
      <c r="C27" s="4">
        <v>0.1</v>
      </c>
    </row>
    <row r="28" spans="1:12">
      <c r="A28" s="3">
        <v>10</v>
      </c>
      <c r="B28" s="13" t="s">
        <v>30</v>
      </c>
      <c r="C28" s="4">
        <v>0.2</v>
      </c>
    </row>
    <row r="31" spans="1:12">
      <c r="A31" s="1" t="s">
        <v>36</v>
      </c>
    </row>
    <row r="32" spans="1:12">
      <c r="C32" s="9">
        <v>0.2</v>
      </c>
      <c r="D32" s="10"/>
      <c r="E32" s="10"/>
      <c r="F32" s="9">
        <v>0.1</v>
      </c>
      <c r="G32" s="10"/>
      <c r="H32" s="10"/>
      <c r="I32" s="9">
        <v>0.12</v>
      </c>
      <c r="J32" s="10"/>
      <c r="K32" s="9">
        <v>0.19</v>
      </c>
      <c r="L32" s="10"/>
    </row>
    <row r="33" spans="1:12">
      <c r="A33" s="3" t="s">
        <v>34</v>
      </c>
      <c r="B33" s="3" t="s">
        <v>31</v>
      </c>
      <c r="C33" s="4">
        <v>1.2</v>
      </c>
      <c r="D33" s="5">
        <v>120</v>
      </c>
      <c r="E33" s="3" t="s">
        <v>35</v>
      </c>
      <c r="F33" s="4">
        <v>1.1000000000000001</v>
      </c>
      <c r="G33" s="5">
        <v>110</v>
      </c>
      <c r="H33" s="3" t="s">
        <v>35</v>
      </c>
      <c r="I33" s="4">
        <v>1.1200000000000001</v>
      </c>
      <c r="J33" s="5">
        <v>112</v>
      </c>
      <c r="K33" s="4">
        <v>1.19</v>
      </c>
      <c r="L33" s="5">
        <v>119</v>
      </c>
    </row>
    <row r="34" spans="1:12">
      <c r="A34" s="3"/>
      <c r="B34" s="3" t="s">
        <v>33</v>
      </c>
      <c r="C34" s="4">
        <v>0.2</v>
      </c>
      <c r="D34" s="6">
        <f>D33/C33*C34</f>
        <v>20</v>
      </c>
      <c r="E34" s="7">
        <f>D33/6</f>
        <v>20</v>
      </c>
      <c r="F34" s="4">
        <v>0.1</v>
      </c>
      <c r="G34" s="8">
        <f>G33/F33*F34</f>
        <v>10</v>
      </c>
      <c r="H34" s="7">
        <f>G33/11</f>
        <v>10</v>
      </c>
      <c r="I34" s="4">
        <v>0.12</v>
      </c>
      <c r="J34" s="6">
        <f>J33/I33*I34</f>
        <v>11.999999999999998</v>
      </c>
      <c r="K34" s="4">
        <v>0.19</v>
      </c>
      <c r="L34" s="6">
        <f>L33/K33*K34</f>
        <v>19</v>
      </c>
    </row>
    <row r="35" spans="1:12">
      <c r="A35" s="3"/>
      <c r="B35" s="3" t="s">
        <v>32</v>
      </c>
      <c r="C35" s="4">
        <f>C33-C34</f>
        <v>1</v>
      </c>
      <c r="D35" s="6">
        <f>D33/C33*C35</f>
        <v>100</v>
      </c>
      <c r="E35" s="7">
        <f>D33/1.2</f>
        <v>100</v>
      </c>
      <c r="F35" s="4">
        <f>F33-F34</f>
        <v>1</v>
      </c>
      <c r="G35" s="8">
        <f>G33/F33*F35</f>
        <v>99.999999999999986</v>
      </c>
      <c r="H35" s="7">
        <f>G33/1.1</f>
        <v>99.999999999999986</v>
      </c>
      <c r="I35" s="4">
        <f>I33-I34</f>
        <v>1</v>
      </c>
      <c r="J35" s="6">
        <f>J33/I33*I35</f>
        <v>99.999999999999986</v>
      </c>
      <c r="K35" s="4">
        <f>K33-K34</f>
        <v>1</v>
      </c>
      <c r="L35" s="6">
        <f>L33/K33*K35</f>
        <v>100</v>
      </c>
    </row>
    <row r="37" spans="1:12">
      <c r="C37" s="9">
        <v>0.2</v>
      </c>
      <c r="D37" s="10"/>
      <c r="E37" s="10"/>
      <c r="F37" s="9">
        <v>0.1</v>
      </c>
      <c r="G37" s="10"/>
      <c r="H37" s="10"/>
      <c r="I37" s="9">
        <v>0.12</v>
      </c>
      <c r="J37" s="10"/>
      <c r="K37" s="9">
        <v>0.19</v>
      </c>
      <c r="L37" s="10"/>
    </row>
    <row r="38" spans="1:12">
      <c r="A38" s="3" t="s">
        <v>34</v>
      </c>
      <c r="B38" s="3" t="s">
        <v>32</v>
      </c>
      <c r="C38" s="4">
        <v>1</v>
      </c>
      <c r="D38" s="5">
        <v>100</v>
      </c>
      <c r="E38" s="3" t="s">
        <v>35</v>
      </c>
      <c r="F38" s="4">
        <v>1</v>
      </c>
      <c r="G38" s="5">
        <v>100</v>
      </c>
      <c r="H38" s="3" t="s">
        <v>35</v>
      </c>
      <c r="I38" s="4">
        <v>1</v>
      </c>
      <c r="J38" s="5">
        <v>100</v>
      </c>
      <c r="K38" s="4">
        <v>1</v>
      </c>
      <c r="L38" s="5">
        <v>100</v>
      </c>
    </row>
    <row r="39" spans="1:12">
      <c r="A39" s="3"/>
      <c r="B39" s="3" t="s">
        <v>33</v>
      </c>
      <c r="C39" s="4">
        <v>0.2</v>
      </c>
      <c r="D39" s="6">
        <f>D38/C38*C39</f>
        <v>20</v>
      </c>
      <c r="E39" s="7">
        <f>D38/5</f>
        <v>20</v>
      </c>
      <c r="F39" s="4">
        <v>0.1</v>
      </c>
      <c r="G39" s="6">
        <f>G38/F38*F39</f>
        <v>10</v>
      </c>
      <c r="H39" s="7">
        <f>G38/10</f>
        <v>10</v>
      </c>
      <c r="I39" s="4">
        <v>0.12</v>
      </c>
      <c r="J39" s="6">
        <f>J38/I38*I39</f>
        <v>12</v>
      </c>
      <c r="K39" s="4">
        <v>0.19</v>
      </c>
      <c r="L39" s="6">
        <f>L38/K38*K39</f>
        <v>19</v>
      </c>
    </row>
    <row r="40" spans="1:12">
      <c r="A40" s="3"/>
      <c r="B40" s="3" t="s">
        <v>31</v>
      </c>
      <c r="C40" s="4">
        <f>C38+C39</f>
        <v>1.2</v>
      </c>
      <c r="D40" s="6">
        <f>D38/C38*C40</f>
        <v>120</v>
      </c>
      <c r="E40" s="7">
        <f>D38*1.2</f>
        <v>120</v>
      </c>
      <c r="F40" s="4">
        <f>F38+F39</f>
        <v>1.1000000000000001</v>
      </c>
      <c r="G40" s="6">
        <f>G38/F38*F40</f>
        <v>110.00000000000001</v>
      </c>
      <c r="H40" s="7">
        <f>G38*1.1</f>
        <v>110.00000000000001</v>
      </c>
      <c r="I40" s="4">
        <f>I38+I39</f>
        <v>1.1200000000000001</v>
      </c>
      <c r="J40" s="6">
        <f>J38/I38*I40</f>
        <v>112.00000000000001</v>
      </c>
      <c r="K40" s="4">
        <f>K38+K39</f>
        <v>1.19</v>
      </c>
      <c r="L40" s="6">
        <f>L38/K38*K40</f>
        <v>119</v>
      </c>
    </row>
    <row r="42" spans="1:12">
      <c r="A42" s="1" t="s">
        <v>83</v>
      </c>
    </row>
    <row r="43" spans="1:12">
      <c r="A43" s="1" t="s">
        <v>82</v>
      </c>
      <c r="D43" t="s">
        <v>79</v>
      </c>
      <c r="E43" t="s">
        <v>80</v>
      </c>
      <c r="F43" t="s">
        <v>81</v>
      </c>
      <c r="G43" s="12" t="s">
        <v>80</v>
      </c>
      <c r="I43" t="s">
        <v>79</v>
      </c>
      <c r="J43" t="s">
        <v>80</v>
      </c>
      <c r="K43" t="s">
        <v>81</v>
      </c>
      <c r="L43" t="s">
        <v>80</v>
      </c>
    </row>
    <row r="44" spans="1:12">
      <c r="B44" t="s">
        <v>38</v>
      </c>
      <c r="D44" t="s">
        <v>51</v>
      </c>
      <c r="E44" s="14">
        <v>100</v>
      </c>
      <c r="F44" t="s">
        <v>52</v>
      </c>
      <c r="G44" s="15">
        <v>10</v>
      </c>
      <c r="I44" t="s">
        <v>53</v>
      </c>
      <c r="J44" s="14">
        <v>120</v>
      </c>
    </row>
    <row r="45" spans="1:12">
      <c r="B45" t="s">
        <v>39</v>
      </c>
      <c r="D45" t="s">
        <v>53</v>
      </c>
      <c r="E45" s="14">
        <v>25</v>
      </c>
      <c r="G45" s="15"/>
      <c r="I45" t="s">
        <v>54</v>
      </c>
      <c r="J45" s="14">
        <v>22.73</v>
      </c>
      <c r="K45" t="s">
        <v>55</v>
      </c>
      <c r="L45" s="14">
        <v>2.27</v>
      </c>
    </row>
    <row r="46" spans="1:12">
      <c r="B46" s="2" t="s">
        <v>40</v>
      </c>
      <c r="D46" t="s">
        <v>56</v>
      </c>
      <c r="E46" s="14">
        <v>600</v>
      </c>
      <c r="G46" s="15"/>
      <c r="I46" t="s">
        <v>57</v>
      </c>
      <c r="J46" s="14">
        <v>600</v>
      </c>
      <c r="L46" s="14"/>
    </row>
    <row r="47" spans="1:12">
      <c r="B47" t="s">
        <v>41</v>
      </c>
      <c r="D47" t="s">
        <v>58</v>
      </c>
      <c r="E47" s="14">
        <v>200</v>
      </c>
      <c r="G47" s="15"/>
      <c r="I47" t="s">
        <v>57</v>
      </c>
      <c r="J47" s="14">
        <v>200</v>
      </c>
      <c r="L47" s="14"/>
    </row>
    <row r="48" spans="1:12">
      <c r="B48" t="s">
        <v>42</v>
      </c>
      <c r="D48" t="s">
        <v>59</v>
      </c>
      <c r="E48" s="14">
        <v>55</v>
      </c>
      <c r="F48" t="s">
        <v>52</v>
      </c>
      <c r="G48" s="15">
        <v>11</v>
      </c>
      <c r="I48" t="s">
        <v>57</v>
      </c>
      <c r="J48" s="14">
        <v>66</v>
      </c>
      <c r="L48" s="14"/>
    </row>
    <row r="49" spans="1:14">
      <c r="B49" t="s">
        <v>43</v>
      </c>
      <c r="D49" t="s">
        <v>60</v>
      </c>
      <c r="E49" s="14">
        <v>20</v>
      </c>
      <c r="F49" t="s">
        <v>52</v>
      </c>
      <c r="G49" s="15">
        <v>2</v>
      </c>
      <c r="I49" t="s">
        <v>53</v>
      </c>
      <c r="J49" s="14">
        <v>22</v>
      </c>
      <c r="L49" s="14"/>
    </row>
    <row r="50" spans="1:14">
      <c r="B50" t="s">
        <v>44</v>
      </c>
      <c r="D50" t="s">
        <v>53</v>
      </c>
      <c r="E50" s="14">
        <v>117.6</v>
      </c>
      <c r="G50" s="15"/>
      <c r="I50" t="s">
        <v>54</v>
      </c>
      <c r="J50" s="14">
        <v>98</v>
      </c>
      <c r="K50" t="s">
        <v>55</v>
      </c>
      <c r="L50" s="14">
        <v>19.600000000000001</v>
      </c>
    </row>
    <row r="51" spans="1:14">
      <c r="B51" t="s">
        <v>45</v>
      </c>
      <c r="D51" t="s">
        <v>53</v>
      </c>
      <c r="E51" s="14">
        <v>120</v>
      </c>
      <c r="G51" s="15"/>
      <c r="I51" t="s">
        <v>54</v>
      </c>
      <c r="J51" s="14">
        <v>109.09</v>
      </c>
      <c r="K51" t="s">
        <v>55</v>
      </c>
      <c r="L51" s="14">
        <v>10.91</v>
      </c>
    </row>
    <row r="54" spans="1:14">
      <c r="A54" s="1" t="s">
        <v>37</v>
      </c>
    </row>
    <row r="55" spans="1:14">
      <c r="C55" s="16" t="s">
        <v>50</v>
      </c>
      <c r="D55" s="16"/>
      <c r="E55" s="16"/>
      <c r="F55" s="16"/>
      <c r="H55" s="16" t="s">
        <v>33</v>
      </c>
      <c r="I55" s="16"/>
      <c r="J55" s="16"/>
      <c r="K55" s="16"/>
    </row>
    <row r="56" spans="1:14">
      <c r="C56" s="3" t="s">
        <v>46</v>
      </c>
      <c r="D56" s="3" t="s">
        <v>47</v>
      </c>
      <c r="E56" s="3" t="s">
        <v>48</v>
      </c>
      <c r="F56" s="3" t="s">
        <v>49</v>
      </c>
      <c r="H56" s="3" t="s">
        <v>46</v>
      </c>
      <c r="I56" s="3" t="s">
        <v>47</v>
      </c>
      <c r="J56" s="3" t="s">
        <v>48</v>
      </c>
      <c r="K56" s="3" t="s">
        <v>49</v>
      </c>
    </row>
    <row r="57" spans="1:14">
      <c r="C57" s="3" t="s">
        <v>62</v>
      </c>
      <c r="D57" s="3" t="s">
        <v>64</v>
      </c>
      <c r="E57" s="3">
        <f>G44</f>
        <v>10</v>
      </c>
      <c r="F57" s="3"/>
      <c r="H57" s="3" t="s">
        <v>68</v>
      </c>
      <c r="I57" s="3" t="s">
        <v>64</v>
      </c>
      <c r="J57" s="3"/>
      <c r="K57" s="3">
        <f>L45</f>
        <v>2.27</v>
      </c>
    </row>
    <row r="58" spans="1:14">
      <c r="C58" s="3" t="s">
        <v>65</v>
      </c>
      <c r="D58" s="3" t="s">
        <v>66</v>
      </c>
      <c r="E58" s="3">
        <f>G48</f>
        <v>11</v>
      </c>
      <c r="F58" s="3"/>
      <c r="H58" s="3" t="s">
        <v>69</v>
      </c>
      <c r="I58" s="3" t="s">
        <v>64</v>
      </c>
      <c r="J58" s="3"/>
      <c r="K58" s="3">
        <f>L50</f>
        <v>19.600000000000001</v>
      </c>
    </row>
    <row r="59" spans="1:14">
      <c r="C59" s="3" t="s">
        <v>67</v>
      </c>
      <c r="D59" s="3" t="s">
        <v>64</v>
      </c>
      <c r="E59" s="3">
        <f>G49</f>
        <v>2</v>
      </c>
      <c r="F59" s="3"/>
      <c r="H59" s="3" t="s">
        <v>70</v>
      </c>
      <c r="I59" s="3" t="s">
        <v>64</v>
      </c>
      <c r="J59" s="3"/>
      <c r="K59" s="3">
        <f>L51</f>
        <v>10.91</v>
      </c>
    </row>
    <row r="60" spans="1:14">
      <c r="C60" s="3" t="s">
        <v>71</v>
      </c>
      <c r="D60" s="3" t="s">
        <v>72</v>
      </c>
      <c r="E60" s="3"/>
      <c r="F60" s="3">
        <v>23</v>
      </c>
      <c r="H60" s="3" t="s">
        <v>71</v>
      </c>
      <c r="I60" s="3" t="s">
        <v>72</v>
      </c>
      <c r="J60" s="3">
        <v>32.78</v>
      </c>
      <c r="K60" s="3"/>
    </row>
    <row r="61" spans="1:14">
      <c r="C61" s="3"/>
      <c r="D61" s="3"/>
      <c r="E61" s="3">
        <f>SUM(E57:E60)</f>
        <v>23</v>
      </c>
      <c r="F61" s="3">
        <f>SUM(F60)</f>
        <v>23</v>
      </c>
      <c r="H61" s="3"/>
      <c r="I61" s="3"/>
      <c r="J61" s="3">
        <f>SUM(J60)</f>
        <v>32.78</v>
      </c>
      <c r="K61" s="3">
        <f>SUM(K57:K60)</f>
        <v>32.78</v>
      </c>
    </row>
    <row r="64" spans="1:14">
      <c r="H64" s="16" t="s">
        <v>61</v>
      </c>
      <c r="I64" s="16"/>
      <c r="J64" s="16"/>
      <c r="K64" s="16"/>
      <c r="M64" t="s">
        <v>74</v>
      </c>
      <c r="N64">
        <f>K69</f>
        <v>32.78</v>
      </c>
    </row>
    <row r="65" spans="8:14">
      <c r="H65" s="3" t="s">
        <v>46</v>
      </c>
      <c r="I65" s="3" t="s">
        <v>47</v>
      </c>
      <c r="J65" s="3" t="s">
        <v>48</v>
      </c>
      <c r="K65" s="3" t="s">
        <v>49</v>
      </c>
      <c r="M65" t="s">
        <v>75</v>
      </c>
      <c r="N65">
        <f>J68</f>
        <v>23</v>
      </c>
    </row>
    <row r="66" spans="8:14">
      <c r="H66" s="3" t="s">
        <v>62</v>
      </c>
      <c r="I66" s="3" t="s">
        <v>63</v>
      </c>
      <c r="J66" s="3">
        <v>200</v>
      </c>
      <c r="K66" s="3">
        <v>400</v>
      </c>
      <c r="M66" t="s">
        <v>78</v>
      </c>
      <c r="N66" s="1">
        <f>N64-N65</f>
        <v>9.7800000000000011</v>
      </c>
    </row>
    <row r="67" spans="8:14">
      <c r="H67" t="s">
        <v>84</v>
      </c>
      <c r="I67" t="s">
        <v>85</v>
      </c>
    </row>
    <row r="68" spans="8:14">
      <c r="H68" s="3" t="s">
        <v>71</v>
      </c>
      <c r="I68" s="3" t="s">
        <v>52</v>
      </c>
      <c r="J68" s="3">
        <f>F60</f>
        <v>23</v>
      </c>
      <c r="K68" s="3"/>
      <c r="M68" t="s">
        <v>76</v>
      </c>
      <c r="N68" s="1" t="s">
        <v>77</v>
      </c>
    </row>
    <row r="69" spans="8:14">
      <c r="H69" s="3" t="s">
        <v>73</v>
      </c>
      <c r="I69" s="3" t="s">
        <v>33</v>
      </c>
      <c r="J69" s="3"/>
      <c r="K69" s="3">
        <f>J60</f>
        <v>32.78</v>
      </c>
    </row>
    <row r="70" spans="8:14">
      <c r="H70" s="3"/>
      <c r="I70" s="3"/>
      <c r="J70" s="3"/>
      <c r="K70" s="3"/>
    </row>
  </sheetData>
  <mergeCells count="3">
    <mergeCell ref="C55:F55"/>
    <mergeCell ref="H55:K55"/>
    <mergeCell ref="H64:K6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</vt:lpstr>
      <vt:lpstr>Lösung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2013-03-06T21:29:13Z</dcterms:created>
  <dcterms:modified xsi:type="dcterms:W3CDTF">2013-03-18T09:49:40Z</dcterms:modified>
</cp:coreProperties>
</file>